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8" i="2" l="1"/>
  <c r="F118" i="2"/>
  <c r="G118" i="2"/>
  <c r="P118" i="2" s="1"/>
  <c r="N118" i="2"/>
  <c r="O118" i="2"/>
  <c r="E119" i="2"/>
  <c r="N119" i="2" s="1"/>
  <c r="F119" i="2"/>
  <c r="O119" i="2" s="1"/>
  <c r="G119" i="2"/>
  <c r="P119" i="2"/>
  <c r="E120" i="2"/>
  <c r="F120" i="2"/>
  <c r="G120" i="2"/>
  <c r="P120" i="2" s="1"/>
  <c r="N120" i="2"/>
  <c r="O120" i="2"/>
  <c r="E121" i="2"/>
  <c r="N121" i="2" s="1"/>
  <c r="F121" i="2"/>
  <c r="O121" i="2" s="1"/>
  <c r="G121" i="2"/>
  <c r="P121" i="2"/>
  <c r="E122" i="2"/>
  <c r="F122" i="2"/>
  <c r="G122" i="2"/>
  <c r="P122" i="2" s="1"/>
  <c r="N122" i="2"/>
  <c r="O122" i="2"/>
  <c r="E123" i="2"/>
  <c r="N123" i="2" s="1"/>
  <c r="F123" i="2"/>
  <c r="O123" i="2" s="1"/>
  <c r="G123" i="2"/>
  <c r="P123" i="2"/>
  <c r="E124" i="2"/>
  <c r="F124" i="2"/>
  <c r="G124" i="2"/>
  <c r="P124" i="2" s="1"/>
  <c r="N124" i="2"/>
  <c r="O124" i="2"/>
  <c r="E125" i="2"/>
  <c r="N125" i="2" s="1"/>
  <c r="F125" i="2"/>
  <c r="O125" i="2" s="1"/>
  <c r="G125" i="2"/>
  <c r="P125" i="2"/>
  <c r="E126" i="2"/>
  <c r="F126" i="2"/>
  <c r="G126" i="2"/>
  <c r="P126" i="2" s="1"/>
  <c r="N126" i="2"/>
  <c r="O126" i="2"/>
  <c r="E127" i="2"/>
  <c r="N127" i="2" s="1"/>
  <c r="F127" i="2"/>
  <c r="O127" i="2" s="1"/>
  <c r="G127" i="2"/>
  <c r="P127" i="2"/>
  <c r="E128" i="2"/>
  <c r="F128" i="2"/>
  <c r="G128" i="2"/>
  <c r="P128" i="2" s="1"/>
  <c r="N128" i="2"/>
  <c r="O128" i="2"/>
  <c r="E129" i="2"/>
  <c r="N129" i="2" s="1"/>
  <c r="F129" i="2"/>
  <c r="O129" i="2" s="1"/>
  <c r="G129" i="2"/>
  <c r="P129" i="2"/>
  <c r="E130" i="2"/>
  <c r="F130" i="2"/>
  <c r="G130" i="2"/>
  <c r="P130" i="2" s="1"/>
  <c r="N130" i="2"/>
  <c r="O130" i="2"/>
  <c r="E131" i="2"/>
  <c r="N131" i="2" s="1"/>
  <c r="F131" i="2"/>
  <c r="O131" i="2" s="1"/>
  <c r="G131" i="2"/>
  <c r="P131" i="2"/>
  <c r="E132" i="2"/>
  <c r="F132" i="2"/>
  <c r="G132" i="2"/>
  <c r="P132" i="2" s="1"/>
  <c r="N132" i="2"/>
  <c r="O132" i="2"/>
  <c r="E133" i="2"/>
  <c r="N133" i="2" s="1"/>
  <c r="F133" i="2"/>
  <c r="O133" i="2" s="1"/>
  <c r="G133" i="2"/>
  <c r="P133" i="2"/>
  <c r="E134" i="2"/>
  <c r="F134" i="2"/>
  <c r="G134" i="2"/>
  <c r="P134" i="2" s="1"/>
  <c r="N134" i="2"/>
  <c r="O134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N27" i="2"/>
  <c r="O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F32" i="2"/>
  <c r="O32" i="2" s="1"/>
  <c r="G32" i="2"/>
  <c r="N32" i="2"/>
  <c r="P32" i="2"/>
  <c r="E33" i="2"/>
  <c r="F33" i="2"/>
  <c r="O33" i="2" s="1"/>
  <c r="G33" i="2"/>
  <c r="N33" i="2"/>
  <c r="P33" i="2"/>
  <c r="E34" i="2"/>
  <c r="F34" i="2"/>
  <c r="O34" i="2" s="1"/>
  <c r="G34" i="2"/>
  <c r="N34" i="2"/>
  <c r="P34" i="2"/>
  <c r="E35" i="2"/>
  <c r="F35" i="2"/>
  <c r="O35" i="2" s="1"/>
  <c r="G35" i="2"/>
  <c r="N35" i="2"/>
  <c r="P35" i="2"/>
  <c r="E36" i="2"/>
  <c r="F36" i="2"/>
  <c r="O36" i="2" s="1"/>
  <c r="G36" i="2"/>
  <c r="N36" i="2"/>
  <c r="P36" i="2"/>
  <c r="E37" i="2"/>
  <c r="F37" i="2"/>
  <c r="O37" i="2" s="1"/>
  <c r="G37" i="2"/>
  <c r="N37" i="2"/>
  <c r="P37" i="2"/>
  <c r="E38" i="2"/>
  <c r="F38" i="2"/>
  <c r="O38" i="2" s="1"/>
  <c r="G38" i="2"/>
  <c r="N38" i="2"/>
  <c r="P38" i="2"/>
  <c r="E39" i="2"/>
  <c r="F39" i="2"/>
  <c r="O39" i="2" s="1"/>
  <c r="G39" i="2"/>
  <c r="N39" i="2"/>
  <c r="P39" i="2"/>
  <c r="E40" i="2"/>
  <c r="F40" i="2"/>
  <c r="O40" i="2" s="1"/>
  <c r="G40" i="2"/>
  <c r="N40" i="2"/>
  <c r="P40" i="2"/>
  <c r="E41" i="2"/>
  <c r="F41" i="2"/>
  <c r="O41" i="2" s="1"/>
  <c r="G41" i="2"/>
  <c r="N41" i="2"/>
  <c r="P41" i="2"/>
  <c r="E42" i="2"/>
  <c r="F42" i="2"/>
  <c r="O42" i="2" s="1"/>
  <c r="G42" i="2"/>
  <c r="N42" i="2"/>
  <c r="P42" i="2"/>
  <c r="E43" i="2"/>
  <c r="F43" i="2"/>
  <c r="O43" i="2" s="1"/>
  <c r="G43" i="2"/>
  <c r="N43" i="2"/>
  <c r="P43" i="2"/>
  <c r="E44" i="2"/>
  <c r="F44" i="2"/>
  <c r="O44" i="2" s="1"/>
  <c r="G44" i="2"/>
  <c r="N44" i="2"/>
  <c r="P44" i="2"/>
  <c r="E45" i="2"/>
  <c r="F45" i="2"/>
  <c r="O45" i="2" s="1"/>
  <c r="G45" i="2"/>
  <c r="N45" i="2"/>
  <c r="P45" i="2"/>
  <c r="E46" i="2"/>
  <c r="F46" i="2"/>
  <c r="O46" i="2" s="1"/>
  <c r="G46" i="2"/>
  <c r="N46" i="2"/>
  <c r="P46" i="2"/>
  <c r="E47" i="2"/>
  <c r="F47" i="2"/>
  <c r="O47" i="2" s="1"/>
  <c r="G47" i="2"/>
  <c r="N47" i="2"/>
  <c r="P47" i="2"/>
  <c r="E48" i="2"/>
  <c r="F48" i="2"/>
  <c r="O48" i="2" s="1"/>
  <c r="G48" i="2"/>
  <c r="N48" i="2"/>
  <c r="P48" i="2"/>
  <c r="E49" i="2"/>
  <c r="F49" i="2"/>
  <c r="O49" i="2" s="1"/>
  <c r="G49" i="2"/>
  <c r="N49" i="2"/>
  <c r="P49" i="2"/>
  <c r="E50" i="2"/>
  <c r="F50" i="2"/>
  <c r="O50" i="2" s="1"/>
  <c r="G50" i="2"/>
  <c r="N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E77" i="2"/>
  <c r="F77" i="2"/>
  <c r="O77" i="2" s="1"/>
  <c r="G77" i="2"/>
  <c r="N77" i="2"/>
  <c r="P77" i="2"/>
  <c r="E78" i="2"/>
  <c r="F78" i="2"/>
  <c r="O78" i="2" s="1"/>
  <c r="G78" i="2"/>
  <c r="N78" i="2"/>
  <c r="P78" i="2"/>
  <c r="E79" i="2"/>
  <c r="F79" i="2"/>
  <c r="O79" i="2" s="1"/>
  <c r="G79" i="2"/>
  <c r="N79" i="2"/>
  <c r="P79" i="2"/>
  <c r="E80" i="2"/>
  <c r="F80" i="2"/>
  <c r="O80" i="2" s="1"/>
  <c r="G80" i="2"/>
  <c r="N80" i="2"/>
  <c r="P80" i="2"/>
  <c r="E81" i="2"/>
  <c r="F81" i="2"/>
  <c r="O81" i="2" s="1"/>
  <c r="G81" i="2"/>
  <c r="N81" i="2"/>
  <c r="P81" i="2"/>
  <c r="E82" i="2"/>
  <c r="F82" i="2"/>
  <c r="O82" i="2" s="1"/>
  <c r="G82" i="2"/>
  <c r="N82" i="2"/>
  <c r="P82" i="2"/>
  <c r="E83" i="2"/>
  <c r="F83" i="2"/>
  <c r="O83" i="2" s="1"/>
  <c r="G83" i="2"/>
  <c r="N83" i="2"/>
  <c r="P83" i="2"/>
  <c r="E84" i="2"/>
  <c r="F84" i="2"/>
  <c r="O84" i="2" s="1"/>
  <c r="G84" i="2"/>
  <c r="N84" i="2"/>
  <c r="P84" i="2"/>
  <c r="E85" i="2"/>
  <c r="F85" i="2"/>
  <c r="O85" i="2" s="1"/>
  <c r="G85" i="2"/>
  <c r="N85" i="2"/>
  <c r="P85" i="2"/>
  <c r="E86" i="2"/>
  <c r="F86" i="2"/>
  <c r="O86" i="2" s="1"/>
  <c r="G86" i="2"/>
  <c r="N86" i="2"/>
  <c r="P86" i="2"/>
  <c r="E87" i="2"/>
  <c r="F87" i="2"/>
  <c r="O87" i="2" s="1"/>
  <c r="G87" i="2"/>
  <c r="N87" i="2"/>
  <c r="P87" i="2"/>
  <c r="E88" i="2"/>
  <c r="F88" i="2"/>
  <c r="O88" i="2" s="1"/>
  <c r="G88" i="2"/>
  <c r="N88" i="2"/>
  <c r="P88" i="2"/>
  <c r="E89" i="2"/>
  <c r="F89" i="2"/>
  <c r="O89" i="2" s="1"/>
  <c r="G89" i="2"/>
  <c r="N89" i="2"/>
  <c r="P89" i="2"/>
  <c r="E90" i="2"/>
  <c r="F90" i="2"/>
  <c r="O90" i="2" s="1"/>
  <c r="G90" i="2"/>
  <c r="N90" i="2"/>
  <c r="P90" i="2"/>
  <c r="E91" i="2"/>
  <c r="F91" i="2"/>
  <c r="O91" i="2" s="1"/>
  <c r="G91" i="2"/>
  <c r="N91" i="2"/>
  <c r="P91" i="2"/>
  <c r="E92" i="2"/>
  <c r="F92" i="2"/>
  <c r="O92" i="2" s="1"/>
  <c r="G92" i="2"/>
  <c r="N92" i="2"/>
  <c r="P92" i="2"/>
  <c r="E93" i="2"/>
  <c r="F93" i="2"/>
  <c r="O93" i="2" s="1"/>
  <c r="G93" i="2"/>
  <c r="N93" i="2"/>
  <c r="P93" i="2"/>
  <c r="E94" i="2"/>
  <c r="F94" i="2"/>
  <c r="O94" i="2" s="1"/>
  <c r="G94" i="2"/>
  <c r="N94" i="2"/>
  <c r="P94" i="2"/>
  <c r="E95" i="2"/>
  <c r="F95" i="2"/>
  <c r="O95" i="2" s="1"/>
  <c r="G95" i="2"/>
  <c r="N95" i="2"/>
  <c r="P95" i="2"/>
  <c r="E96" i="2"/>
  <c r="F96" i="2"/>
  <c r="O96" i="2" s="1"/>
  <c r="G96" i="2"/>
  <c r="N96" i="2"/>
  <c r="P96" i="2"/>
  <c r="E97" i="2"/>
  <c r="F97" i="2"/>
  <c r="O97" i="2" s="1"/>
  <c r="G97" i="2"/>
  <c r="N97" i="2"/>
  <c r="P97" i="2"/>
  <c r="E98" i="2"/>
  <c r="F98" i="2"/>
  <c r="O98" i="2" s="1"/>
  <c r="G98" i="2"/>
  <c r="N98" i="2"/>
  <c r="P98" i="2"/>
  <c r="E99" i="2"/>
  <c r="F99" i="2"/>
  <c r="O99" i="2" s="1"/>
  <c r="G99" i="2"/>
  <c r="N99" i="2"/>
  <c r="P99" i="2"/>
  <c r="E100" i="2"/>
  <c r="F100" i="2"/>
  <c r="O100" i="2" s="1"/>
  <c r="G100" i="2"/>
  <c r="N100" i="2"/>
  <c r="P100" i="2"/>
  <c r="E101" i="2"/>
  <c r="F101" i="2"/>
  <c r="O101" i="2" s="1"/>
  <c r="G101" i="2"/>
  <c r="N101" i="2"/>
  <c r="P101" i="2"/>
  <c r="E102" i="2"/>
  <c r="F102" i="2"/>
  <c r="O102" i="2" s="1"/>
  <c r="G102" i="2"/>
  <c r="N102" i="2"/>
  <c r="P102" i="2"/>
  <c r="E103" i="2"/>
  <c r="F103" i="2"/>
  <c r="O103" i="2" s="1"/>
  <c r="G103" i="2"/>
  <c r="N103" i="2"/>
  <c r="P103" i="2"/>
  <c r="E104" i="2"/>
  <c r="F104" i="2"/>
  <c r="O104" i="2" s="1"/>
  <c r="G104" i="2"/>
  <c r="N104" i="2"/>
  <c r="P104" i="2"/>
  <c r="E105" i="2"/>
  <c r="F105" i="2"/>
  <c r="O105" i="2" s="1"/>
  <c r="G105" i="2"/>
  <c r="N105" i="2"/>
  <c r="P105" i="2"/>
  <c r="E106" i="2"/>
  <c r="F106" i="2"/>
  <c r="O106" i="2" s="1"/>
  <c r="G106" i="2"/>
  <c r="N106" i="2"/>
  <c r="P106" i="2"/>
  <c r="E107" i="2"/>
  <c r="F107" i="2"/>
  <c r="O107" i="2" s="1"/>
  <c r="G107" i="2"/>
  <c r="N107" i="2"/>
  <c r="P107" i="2"/>
  <c r="E108" i="2"/>
  <c r="F108" i="2"/>
  <c r="O108" i="2" s="1"/>
  <c r="G108" i="2"/>
  <c r="N108" i="2"/>
  <c r="P108" i="2"/>
  <c r="E109" i="2"/>
  <c r="F109" i="2"/>
  <c r="O109" i="2" s="1"/>
  <c r="G109" i="2"/>
  <c r="N109" i="2"/>
  <c r="P109" i="2"/>
  <c r="E110" i="2"/>
  <c r="F110" i="2"/>
  <c r="O110" i="2" s="1"/>
  <c r="G110" i="2"/>
  <c r="N110" i="2"/>
  <c r="P110" i="2"/>
  <c r="E111" i="2"/>
  <c r="F111" i="2"/>
  <c r="O111" i="2" s="1"/>
  <c r="G111" i="2"/>
  <c r="N111" i="2"/>
  <c r="P111" i="2"/>
  <c r="E112" i="2"/>
  <c r="F112" i="2"/>
  <c r="O112" i="2" s="1"/>
  <c r="G112" i="2"/>
  <c r="N112" i="2"/>
  <c r="P112" i="2"/>
  <c r="E113" i="2"/>
  <c r="F113" i="2"/>
  <c r="O113" i="2" s="1"/>
  <c r="G113" i="2"/>
  <c r="P113" i="2" s="1"/>
  <c r="N113" i="2"/>
  <c r="E114" i="2"/>
  <c r="N114" i="2" s="1"/>
  <c r="F114" i="2"/>
  <c r="O114" i="2" s="1"/>
  <c r="G114" i="2"/>
  <c r="P114" i="2"/>
  <c r="E115" i="2"/>
  <c r="F115" i="2"/>
  <c r="O115" i="2" s="1"/>
  <c r="G115" i="2"/>
  <c r="P115" i="2" s="1"/>
  <c r="N115" i="2"/>
  <c r="E116" i="2"/>
  <c r="N116" i="2" s="1"/>
  <c r="F116" i="2"/>
  <c r="O116" i="2" s="1"/>
  <c r="G116" i="2"/>
  <c r="P116" i="2"/>
  <c r="E117" i="2"/>
  <c r="F117" i="2"/>
  <c r="O117" i="2" s="1"/>
  <c r="G117" i="2"/>
  <c r="P117" i="2" s="1"/>
  <c r="N117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E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F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E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H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E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16" i="11"/>
  <c r="L914" i="11"/>
  <c r="M911" i="11"/>
  <c r="L910" i="11"/>
  <c r="N909" i="11"/>
  <c r="M902" i="11"/>
  <c r="K886" i="11"/>
  <c r="L882" i="11"/>
  <c r="N871" i="11"/>
  <c r="N843" i="11"/>
  <c r="N841" i="11"/>
  <c r="N835" i="11"/>
  <c r="N833" i="11"/>
  <c r="M826" i="11"/>
  <c r="L823" i="11"/>
  <c r="L821" i="11"/>
  <c r="M998" i="11"/>
  <c r="N993" i="11"/>
  <c r="C988" i="11"/>
  <c r="M988" i="11"/>
  <c r="L983" i="11"/>
  <c r="M978" i="11"/>
  <c r="L977" i="11"/>
  <c r="N976" i="11"/>
  <c r="M967" i="11"/>
  <c r="N960" i="11"/>
  <c r="N956" i="11"/>
  <c r="L950" i="11"/>
  <c r="L944" i="11"/>
  <c r="L940" i="11"/>
  <c r="L934" i="11"/>
  <c r="N924" i="11"/>
  <c r="N922" i="11"/>
  <c r="N912" i="11"/>
  <c r="M909" i="11"/>
  <c r="M900" i="11"/>
  <c r="L895" i="11"/>
  <c r="N891" i="11"/>
  <c r="L891" i="11"/>
  <c r="M888" i="11"/>
  <c r="N885" i="11"/>
  <c r="K884" i="11"/>
  <c r="K871" i="11"/>
  <c r="L865" i="11"/>
  <c r="L863" i="11"/>
  <c r="M862" i="11"/>
  <c r="K856" i="11"/>
  <c r="K850" i="11"/>
  <c r="N847" i="11"/>
  <c r="N846" i="11"/>
  <c r="N845" i="11"/>
  <c r="L845" i="11"/>
  <c r="K842" i="11"/>
  <c r="N839" i="11"/>
  <c r="L839" i="11"/>
  <c r="N837" i="11"/>
  <c r="K835" i="11"/>
  <c r="N831" i="11"/>
  <c r="N829" i="11"/>
  <c r="L825" i="11"/>
  <c r="N819" i="11"/>
  <c r="L819" i="11"/>
  <c r="E804" i="11"/>
  <c r="E723" i="11"/>
  <c r="F803" i="11"/>
  <c r="F725" i="11"/>
  <c r="E743" i="11"/>
  <c r="F801" i="11"/>
  <c r="E769" i="11"/>
  <c r="E729" i="11"/>
  <c r="F723" i="11"/>
  <c r="E693" i="11"/>
  <c r="H612" i="11"/>
  <c r="H803" i="11"/>
  <c r="H767" i="11"/>
  <c r="H751" i="11"/>
  <c r="H729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976" i="11" l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F955" i="11" s="1"/>
  <c r="L955" i="11"/>
  <c r="D939" i="11"/>
  <c r="L939" i="11"/>
  <c r="D935" i="11"/>
  <c r="E935" i="11" s="1"/>
  <c r="N935" i="11"/>
  <c r="D931" i="11"/>
  <c r="N931" i="11"/>
  <c r="D923" i="11"/>
  <c r="F923" i="11" s="1"/>
  <c r="L923" i="11"/>
  <c r="D921" i="11"/>
  <c r="N921" i="11"/>
  <c r="D919" i="11"/>
  <c r="F919" i="11" s="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H958" i="11" s="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I658" i="11" s="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J583" i="11" s="1"/>
  <c r="L583" i="11" s="1"/>
  <c r="N583" i="11" s="1"/>
  <c r="C558" i="9"/>
  <c r="D558" i="9" s="1"/>
  <c r="G558" i="9"/>
  <c r="E689" i="11"/>
  <c r="H667" i="11"/>
  <c r="H616" i="11"/>
  <c r="E682" i="11"/>
  <c r="F678" i="11"/>
  <c r="F676" i="11"/>
  <c r="J676" i="11" s="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N815" i="4" s="1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D930" i="4" s="1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Q906" i="4" s="1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N934" i="4" s="1"/>
  <c r="I934" i="4"/>
  <c r="L932" i="4"/>
  <c r="I932" i="4"/>
  <c r="M931" i="4"/>
  <c r="J931" i="4"/>
  <c r="M928" i="4"/>
  <c r="J928" i="4"/>
  <c r="M924" i="4"/>
  <c r="F924" i="4" s="1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F896" i="4" s="1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D956" i="4" s="1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J413" i="11" s="1"/>
  <c r="K413" i="11" s="1"/>
  <c r="M413" i="11" s="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I571" i="11" s="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H970" i="11" s="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C883" i="1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F969" i="11" s="1"/>
  <c r="H858" i="11"/>
  <c r="F856" i="11"/>
  <c r="H854" i="11"/>
  <c r="E846" i="11"/>
  <c r="H840" i="11"/>
  <c r="H834" i="11"/>
  <c r="H832" i="1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F970" i="11"/>
  <c r="H968" i="11"/>
  <c r="E967" i="11"/>
  <c r="H967" i="11"/>
  <c r="F967" i="11"/>
  <c r="E909" i="11"/>
  <c r="H909" i="11"/>
  <c r="H904" i="11"/>
  <c r="F904" i="11"/>
  <c r="E904" i="11"/>
  <c r="E882" i="11"/>
  <c r="H882" i="11"/>
  <c r="F882" i="11"/>
  <c r="F876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J832" i="11"/>
  <c r="F659" i="11"/>
  <c r="F690" i="11"/>
  <c r="F746" i="11"/>
  <c r="F973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H910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F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F85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P889" i="4" s="1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P944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D872" i="4"/>
  <c r="F888" i="4"/>
  <c r="D959" i="4"/>
  <c r="F975" i="4"/>
  <c r="G975" i="4"/>
  <c r="G880" i="4"/>
  <c r="G961" i="4"/>
  <c r="F961" i="4"/>
  <c r="D961" i="4"/>
  <c r="D995" i="4"/>
  <c r="F995" i="4"/>
  <c r="G886" i="4"/>
  <c r="G894" i="4"/>
  <c r="E967" i="4"/>
  <c r="G909" i="4"/>
  <c r="G980" i="4"/>
  <c r="D980" i="4"/>
  <c r="E980" i="4"/>
  <c r="G958" i="4"/>
  <c r="F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D988" i="4" s="1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E897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121" i="5" l="1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J963" i="11" s="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I937" i="11" s="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T876" i="4" s="1"/>
  <c r="N905" i="4"/>
  <c r="R905" i="4" s="1"/>
  <c r="N880" i="4"/>
  <c r="R880" i="4" s="1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V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V838" i="4" s="1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V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V928" i="4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60" i="4" l="1"/>
  <c r="W160" i="4" s="1"/>
  <c r="X160" i="4" s="1"/>
  <c r="Y160" i="4" s="1"/>
  <c r="V221" i="4"/>
  <c r="Y960" i="4"/>
  <c r="X960" i="4"/>
  <c r="W970" i="4"/>
  <c r="Y970" i="4" s="1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V376" i="4"/>
  <c r="V447" i="4"/>
  <c r="AN405" i="4"/>
  <c r="AT405" i="4" s="1"/>
  <c r="V756" i="4"/>
  <c r="V786" i="4"/>
  <c r="V913" i="4"/>
  <c r="V741" i="4"/>
  <c r="V614" i="4"/>
  <c r="V632" i="4"/>
  <c r="V996" i="4"/>
  <c r="V200" i="4"/>
  <c r="V419" i="4"/>
  <c r="V790" i="4"/>
  <c r="I879" i="11"/>
  <c r="V567" i="4"/>
  <c r="W567" i="4" s="1"/>
  <c r="X567" i="4" s="1"/>
  <c r="Y567" i="4" s="1"/>
  <c r="V545" i="4"/>
  <c r="W545" i="4" s="1"/>
  <c r="V521" i="4"/>
  <c r="V606" i="4"/>
  <c r="J948" i="11"/>
  <c r="V97" i="4"/>
  <c r="J916" i="11"/>
  <c r="S917" i="4"/>
  <c r="U917" i="4" s="1"/>
  <c r="V473" i="4"/>
  <c r="W473" i="4" s="1"/>
  <c r="V834" i="4"/>
  <c r="V483" i="4"/>
  <c r="V635" i="4"/>
  <c r="J917" i="11"/>
  <c r="V814" i="4"/>
  <c r="T912" i="4"/>
  <c r="T917" i="4"/>
  <c r="U97" i="4"/>
  <c r="V72" i="4"/>
  <c r="V92" i="4"/>
  <c r="V71" i="4"/>
  <c r="V12" i="4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12" i="4"/>
  <c r="W168" i="4"/>
  <c r="X168" i="4" s="1"/>
  <c r="V150" i="4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Y1000" i="4"/>
  <c r="AI1000" i="4" s="1"/>
  <c r="X961" i="4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J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E580" i="4"/>
  <c r="Z580" i="4"/>
  <c r="AH580" i="4"/>
  <c r="AN580" i="4" s="1"/>
  <c r="AT580" i="4" s="1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893" i="4"/>
  <c r="Y893" i="4"/>
  <c r="U871" i="4"/>
  <c r="V871" i="4"/>
  <c r="AH727" i="4"/>
  <c r="Y615" i="4"/>
  <c r="AF615" i="4" s="1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A531" i="4" l="1"/>
  <c r="AH531" i="4"/>
  <c r="AF607" i="4"/>
  <c r="AE607" i="4"/>
  <c r="AB607" i="4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K585" i="4"/>
  <c r="AP128" i="4"/>
  <c r="AV128" i="4" s="1"/>
  <c r="AI580" i="4"/>
  <c r="AD580" i="4"/>
  <c r="AA580" i="4"/>
  <c r="AE660" i="4"/>
  <c r="AI961" i="4"/>
  <c r="AH687" i="4"/>
  <c r="Y413" i="4"/>
  <c r="AD413" i="4" s="1"/>
  <c r="V917" i="4"/>
  <c r="W917" i="4" s="1"/>
  <c r="Y910" i="4"/>
  <c r="X910" i="4"/>
  <c r="U886" i="4"/>
  <c r="V886" i="4"/>
  <c r="W886" i="4" s="1"/>
  <c r="W888" i="4"/>
  <c r="X888" i="4" s="1"/>
  <c r="W997" i="4"/>
  <c r="V896" i="4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L106" i="4" l="1"/>
  <c r="AR106" i="4" s="1"/>
  <c r="AP96" i="4"/>
  <c r="AV96" i="4" s="1"/>
  <c r="AN163" i="4"/>
  <c r="AT163" i="4" s="1"/>
  <c r="AM151" i="4"/>
  <c r="AS151" i="4" s="1"/>
  <c r="AP163" i="4"/>
  <c r="AV163" i="4" s="1"/>
  <c r="AJ984" i="4"/>
  <c r="AF984" i="4"/>
  <c r="AC984" i="4"/>
  <c r="AW984" i="4"/>
  <c r="AK984" i="4"/>
  <c r="Z984" i="4"/>
  <c r="AL984" i="4" s="1"/>
  <c r="AD984" i="4"/>
  <c r="AP984" i="4" s="1"/>
  <c r="AA984" i="4"/>
  <c r="AI984" i="4"/>
  <c r="AE984" i="4"/>
  <c r="AQ984" i="4" s="1"/>
  <c r="AS984" i="4"/>
  <c r="AT984" i="4"/>
  <c r="AG984" i="4"/>
  <c r="AH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AF886" i="4" s="1"/>
  <c r="Y886" i="4"/>
  <c r="W880" i="4"/>
  <c r="Z759" i="4"/>
  <c r="AL759" i="4" s="1"/>
  <c r="AR759" i="4" s="1"/>
  <c r="AK912" i="4"/>
  <c r="AF912" i="4"/>
  <c r="AH886" i="4"/>
  <c r="AJ886" i="4"/>
  <c r="AG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P350" i="4" s="1"/>
  <c r="AV350" i="4" s="1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71" i="4" l="1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AP703" i="4"/>
  <c r="AV703" i="4" s="1"/>
  <c r="E660" i="4"/>
  <c r="I660" i="4" s="1"/>
  <c r="AQ513" i="4"/>
  <c r="AW513" i="4" s="1"/>
  <c r="AL835" i="4"/>
  <c r="AR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136" i="4"/>
  <c r="J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F100" i="4"/>
  <c r="J100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D67" i="4"/>
  <c r="H67" i="4" s="1"/>
  <c r="E67" i="4"/>
  <c r="I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8" i="4" l="1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L968" i="4" s="1"/>
  <c r="AU968" i="4"/>
  <c r="AD968" i="4"/>
  <c r="AJ968" i="4"/>
  <c r="AH968" i="4"/>
  <c r="AN917" i="4"/>
  <c r="AM917" i="4"/>
  <c r="AO917" i="4"/>
  <c r="AJ896" i="4"/>
  <c r="AS896" i="4"/>
  <c r="AB896" i="4"/>
  <c r="AN896" i="4" s="1"/>
  <c r="AT896" i="4"/>
  <c r="AI896" i="4"/>
  <c r="AH896" i="4"/>
  <c r="AW896" i="4"/>
  <c r="AA896" i="4"/>
  <c r="AM896" i="4" s="1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240" i="4" l="1"/>
  <c r="AT240" i="4" s="1"/>
  <c r="AL896" i="4"/>
  <c r="AO896" i="4"/>
  <c r="AP968" i="4"/>
  <c r="AM968" i="4"/>
  <c r="AL256" i="4"/>
  <c r="AR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916" i="10"/>
  <c r="D728" i="10"/>
  <c r="D532" i="10"/>
  <c r="D379" i="10"/>
  <c r="D378" i="10"/>
  <c r="D416" i="10"/>
  <c r="D996" i="10"/>
  <c r="D375" i="10"/>
  <c r="D527" i="10"/>
  <c r="D539" i="10"/>
  <c r="D750" i="10"/>
  <c r="D914" i="10"/>
  <c r="D649" i="10"/>
  <c r="D711" i="10"/>
  <c r="D989" i="10"/>
  <c r="D658" i="10"/>
  <c r="D770" i="10"/>
  <c r="D445" i="10"/>
  <c r="D268" i="10"/>
  <c r="D255" i="10"/>
  <c r="D287" i="10"/>
  <c r="D377" i="10"/>
  <c r="D485" i="10"/>
  <c r="D902" i="10"/>
  <c r="D692" i="10"/>
  <c r="D939" i="10"/>
  <c r="D974" i="10"/>
  <c r="D596" i="10"/>
  <c r="D71" i="10"/>
  <c r="D202" i="10"/>
  <c r="D81" i="10"/>
  <c r="D803" i="3"/>
  <c r="D821" i="10"/>
  <c r="D845" i="10"/>
  <c r="D458" i="10"/>
  <c r="D688" i="10"/>
  <c r="D359" i="10"/>
  <c r="D607" i="10"/>
  <c r="D973" i="10"/>
  <c r="D326" i="10"/>
  <c r="D729" i="10"/>
  <c r="D556" i="10"/>
  <c r="D991" i="10"/>
  <c r="D317" i="10"/>
  <c r="D878" i="10"/>
  <c r="D256" i="10"/>
  <c r="D764" i="10"/>
  <c r="D482" i="10"/>
  <c r="D524" i="10"/>
  <c r="D642" i="10"/>
  <c r="D258" i="10"/>
  <c r="D309" i="10"/>
  <c r="D282" i="10"/>
  <c r="D744" i="10"/>
  <c r="D748" i="10"/>
  <c r="D660" i="10"/>
  <c r="D513" i="10"/>
  <c r="D952" i="10"/>
  <c r="D964" i="10"/>
  <c r="D654" i="10"/>
  <c r="D614" i="10"/>
  <c r="D523" i="10"/>
  <c r="D296" i="10"/>
  <c r="D898" i="10"/>
  <c r="D782" i="10"/>
  <c r="D894" i="10"/>
  <c r="D980" i="10"/>
  <c r="D404" i="10"/>
  <c r="D518" i="10"/>
  <c r="D754" i="10"/>
  <c r="D883" i="10"/>
  <c r="D385" i="10"/>
  <c r="D739" i="10"/>
  <c r="D664" i="10"/>
  <c r="D993" i="10"/>
  <c r="D474" i="10"/>
  <c r="D981" i="10"/>
  <c r="D476" i="10"/>
  <c r="D784" i="10"/>
  <c r="D321" i="10"/>
  <c r="D430" i="10"/>
  <c r="D751" i="10"/>
  <c r="D529" i="10"/>
  <c r="D612" i="10"/>
  <c r="D965" i="10"/>
  <c r="D509" i="10"/>
  <c r="D604" i="10"/>
  <c r="D905" i="10"/>
  <c r="D641" i="10"/>
  <c r="D249" i="10"/>
  <c r="D448" i="10"/>
  <c r="D328" i="10"/>
  <c r="D772" i="10"/>
  <c r="D386" i="10"/>
  <c r="D639" i="10"/>
  <c r="D966" i="10"/>
  <c r="D863" i="10"/>
  <c r="D740" i="10"/>
  <c r="D521" i="10"/>
  <c r="D998" i="10"/>
  <c r="D941" i="10"/>
  <c r="D887" i="10"/>
  <c r="D168" i="10"/>
  <c r="D18" i="10"/>
  <c r="D252" i="10"/>
  <c r="D909" i="10"/>
  <c r="D684" i="10"/>
  <c r="D424" i="10"/>
  <c r="D718" i="10"/>
  <c r="D609" i="3"/>
  <c r="D827" i="3"/>
  <c r="D801" i="3"/>
  <c r="D936" i="3"/>
  <c r="D515" i="10"/>
  <c r="D951" i="10"/>
  <c r="D942" i="10"/>
  <c r="D488" i="10"/>
  <c r="D543" i="10"/>
  <c r="D945" i="10"/>
  <c r="D1000" i="10"/>
  <c r="D555" i="10"/>
  <c r="D842" i="10"/>
  <c r="D334" i="10"/>
  <c r="D99" i="10"/>
  <c r="D86" i="10"/>
  <c r="D219" i="10"/>
  <c r="D12" i="10"/>
  <c r="D687" i="10"/>
  <c r="D677" i="10"/>
  <c r="D506" i="10"/>
  <c r="D868" i="10"/>
  <c r="D507" i="10"/>
  <c r="D851" i="10"/>
  <c r="D886" i="10"/>
  <c r="D817" i="10"/>
  <c r="D932" i="10"/>
  <c r="D841" i="10"/>
  <c r="D950" i="10"/>
  <c r="D738" i="10"/>
  <c r="D811" i="10"/>
  <c r="D631" i="10"/>
  <c r="D896" i="10"/>
  <c r="D436" i="10"/>
  <c r="D624" i="10"/>
  <c r="D872" i="10"/>
  <c r="D475" i="10"/>
  <c r="D752" i="10"/>
  <c r="D608" i="10"/>
  <c r="D257" i="10"/>
  <c r="D505" i="10"/>
  <c r="D438" i="10"/>
  <c r="D473" i="10"/>
  <c r="D601" i="10"/>
  <c r="D444" i="10"/>
  <c r="D196" i="10"/>
  <c r="D197" i="10"/>
  <c r="D126" i="10"/>
  <c r="D187" i="10"/>
  <c r="D453" i="3"/>
  <c r="D780" i="10"/>
  <c r="D737" i="10"/>
  <c r="D403" i="10"/>
  <c r="D969" i="10"/>
  <c r="D714" i="10"/>
  <c r="D312" i="10"/>
  <c r="D431" i="10"/>
  <c r="D348" i="10"/>
  <c r="D812" i="10"/>
  <c r="D809" i="10"/>
  <c r="D962" i="10"/>
  <c r="D496" i="10"/>
  <c r="D573" i="10"/>
  <c r="D820" i="10"/>
  <c r="D946" i="10"/>
  <c r="D691" i="10"/>
  <c r="D305" i="10"/>
  <c r="D463" i="10"/>
  <c r="D534" i="10"/>
  <c r="D679" i="10"/>
  <c r="D829" i="10"/>
  <c r="D567" i="10"/>
  <c r="D574" i="10"/>
  <c r="D467" i="10"/>
  <c r="D595" i="10"/>
  <c r="D250" i="10"/>
  <c r="D580" i="10"/>
  <c r="D390" i="10"/>
  <c r="D277" i="10"/>
  <c r="D797" i="10"/>
  <c r="D451" i="10"/>
  <c r="D968" i="10"/>
  <c r="D849" i="10"/>
  <c r="D358" i="10"/>
  <c r="D693" i="10"/>
  <c r="D462" i="10"/>
  <c r="D280" i="10"/>
  <c r="D747" i="10"/>
  <c r="D865" i="10"/>
  <c r="D504" i="10"/>
  <c r="D723" i="10"/>
  <c r="D880" i="10"/>
  <c r="D335" i="10"/>
  <c r="D393" i="10"/>
  <c r="D405" i="10"/>
  <c r="D558" i="10"/>
  <c r="D434" i="10"/>
  <c r="D694" i="10"/>
  <c r="D267" i="10"/>
  <c r="D746" i="10"/>
  <c r="D302" i="10"/>
  <c r="D713" i="10"/>
  <c r="D734" i="10"/>
  <c r="D760" i="10"/>
  <c r="D477" i="10"/>
  <c r="D239" i="10"/>
  <c r="D459" i="10"/>
  <c r="D442" i="10"/>
  <c r="D545" i="10"/>
  <c r="D633" i="10"/>
  <c r="D904" i="10"/>
  <c r="D627" i="10"/>
  <c r="D341" i="10"/>
  <c r="D295" i="10"/>
  <c r="D922" i="10"/>
  <c r="D954" i="10"/>
  <c r="D387" i="10"/>
  <c r="D432" i="10"/>
  <c r="D967" i="10"/>
  <c r="D417" i="10"/>
  <c r="D861" i="10"/>
  <c r="D892" i="10"/>
  <c r="D778" i="10"/>
  <c r="D937" i="10"/>
  <c r="D685" i="10"/>
  <c r="D368" i="10"/>
  <c r="D494" i="10"/>
  <c r="D769" i="3"/>
  <c r="D965" i="3"/>
  <c r="D823" i="3"/>
  <c r="D533" i="3"/>
  <c r="D293" i="10"/>
  <c r="D402" i="10"/>
  <c r="D429" i="10"/>
  <c r="D862" i="10"/>
  <c r="D547" i="10"/>
  <c r="D931" i="10"/>
  <c r="D63" i="10"/>
  <c r="D179" i="10"/>
  <c r="D329" i="10"/>
  <c r="D93" i="10"/>
  <c r="D26" i="10"/>
  <c r="D109" i="10"/>
  <c r="D82" i="10"/>
  <c r="D89" i="10"/>
  <c r="D634" i="10"/>
  <c r="D978" i="10"/>
  <c r="D662" i="10"/>
  <c r="D933" i="10"/>
  <c r="D288" i="10"/>
  <c r="D594" i="10"/>
  <c r="D586" i="10"/>
  <c r="D364" i="10"/>
  <c r="D810" i="10"/>
  <c r="D881" i="10"/>
  <c r="D571" i="10"/>
  <c r="D428" i="10"/>
  <c r="D995" i="10"/>
  <c r="D343" i="10"/>
  <c r="D373" i="10"/>
  <c r="D676" i="10"/>
  <c r="D271" i="10"/>
  <c r="D449" i="10"/>
  <c r="D465" i="10"/>
  <c r="D912" i="10"/>
  <c r="D705" i="10"/>
  <c r="D703" i="10"/>
  <c r="D767" i="10"/>
  <c r="D985" i="10"/>
  <c r="D925" i="10"/>
  <c r="D531" i="10"/>
  <c r="D235" i="10"/>
  <c r="D124" i="10"/>
  <c r="D9" i="10"/>
  <c r="D6" i="10"/>
  <c r="D41" i="10"/>
  <c r="D355" i="10"/>
  <c r="D891" i="10"/>
  <c r="D979" i="10"/>
  <c r="D270" i="10"/>
  <c r="D827" i="10"/>
  <c r="D697" i="10"/>
  <c r="D948" i="10"/>
  <c r="D576" i="10"/>
  <c r="D324" i="10"/>
  <c r="D394" i="10"/>
  <c r="D2" i="10"/>
  <c r="D331" i="10"/>
  <c r="D663" i="10"/>
  <c r="D425" i="10"/>
  <c r="D265" i="10"/>
  <c r="D645" i="10"/>
  <c r="D351" i="10"/>
  <c r="D484" i="10"/>
  <c r="D803" i="10"/>
  <c r="D813" i="10"/>
  <c r="D577" i="10"/>
  <c r="D758" i="10"/>
  <c r="D866" i="10"/>
  <c r="D590" i="10"/>
  <c r="D530" i="10"/>
  <c r="D653" i="10"/>
  <c r="D286" i="10"/>
  <c r="D365" i="10"/>
  <c r="D294" i="10"/>
  <c r="D369" i="10"/>
  <c r="D924" i="10"/>
  <c r="D300" i="10"/>
  <c r="D997" i="10"/>
  <c r="D487" i="10"/>
  <c r="D1001" i="10"/>
  <c r="D776" i="10"/>
  <c r="D360" i="10"/>
  <c r="D446" i="10"/>
  <c r="D670" i="10"/>
  <c r="D301" i="10"/>
  <c r="D549" i="10"/>
  <c r="D497" i="10"/>
  <c r="D272" i="10"/>
  <c r="D466" i="10"/>
  <c r="D823" i="10"/>
  <c r="D700" i="10"/>
  <c r="D435" i="10"/>
  <c r="D460" i="10"/>
  <c r="D314" i="10"/>
  <c r="D768" i="10"/>
  <c r="D930" i="10"/>
  <c r="D327" i="10"/>
  <c r="D846" i="10"/>
  <c r="D619" i="10"/>
  <c r="D332" i="10"/>
  <c r="D281" i="10"/>
  <c r="D815" i="10"/>
  <c r="D949" i="10"/>
  <c r="D443" i="10"/>
  <c r="D367" i="10"/>
  <c r="D415" i="10"/>
  <c r="D765" i="10"/>
  <c r="D919" i="10"/>
  <c r="D259" i="10"/>
  <c r="D706" i="10"/>
  <c r="D673" i="10"/>
  <c r="D707" i="10"/>
  <c r="D877" i="10"/>
  <c r="D801" i="10"/>
  <c r="D640" i="10"/>
  <c r="D421" i="10"/>
  <c r="D14" i="10"/>
  <c r="D35" i="10"/>
  <c r="D702" i="10"/>
  <c r="D23" i="10"/>
  <c r="D464" i="10"/>
  <c r="D561" i="10"/>
  <c r="D712" i="10"/>
  <c r="D612" i="3"/>
  <c r="D929" i="3"/>
  <c r="D968" i="3"/>
  <c r="D454" i="3"/>
  <c r="D999" i="10"/>
  <c r="D585" i="3"/>
  <c r="D340" i="10"/>
  <c r="D762" i="10"/>
  <c r="D701" i="10"/>
  <c r="D806" i="10"/>
  <c r="D491" i="10"/>
  <c r="D382" i="10"/>
  <c r="D472" i="10"/>
  <c r="D138" i="10"/>
  <c r="D40" i="10"/>
  <c r="D5" i="10"/>
  <c r="D96" i="10"/>
  <c r="D157" i="10"/>
  <c r="D508" i="10"/>
  <c r="D855" i="10"/>
  <c r="D598" i="10"/>
  <c r="D389" i="10"/>
  <c r="D683" i="10"/>
  <c r="D330" i="10"/>
  <c r="D838" i="10"/>
  <c r="D592" i="10"/>
  <c r="D982" i="10"/>
  <c r="D380" i="10"/>
  <c r="D648" i="10"/>
  <c r="D537" i="10"/>
  <c r="D452" i="10"/>
  <c r="D977" i="10"/>
  <c r="D469" i="10"/>
  <c r="D927" i="10"/>
  <c r="D837" i="10"/>
  <c r="D522" i="10"/>
  <c r="D732" i="10"/>
  <c r="D454" i="10"/>
  <c r="D499" i="10"/>
  <c r="D361" i="10"/>
  <c r="D391" i="10"/>
  <c r="D830" i="10"/>
  <c r="D722" i="10"/>
  <c r="D457" i="10"/>
  <c r="D637" i="10"/>
  <c r="D318" i="10"/>
  <c r="D34" i="10"/>
  <c r="D114" i="10"/>
  <c r="D92" i="10"/>
  <c r="D792" i="3"/>
  <c r="D366" i="10"/>
  <c r="D234" i="10"/>
  <c r="D422" i="10"/>
  <c r="D816" i="10"/>
  <c r="D439" i="10"/>
  <c r="D994" i="10"/>
  <c r="D525" i="10"/>
  <c r="D500" i="10"/>
  <c r="D908" i="10"/>
  <c r="D553" i="10"/>
  <c r="D857" i="10"/>
  <c r="D307" i="10"/>
  <c r="D686" i="10"/>
  <c r="D696" i="10"/>
  <c r="D831" i="10"/>
  <c r="D957" i="10"/>
  <c r="D388" i="10"/>
  <c r="D406" i="10"/>
  <c r="D278" i="10"/>
  <c r="D918" i="10"/>
  <c r="D440" i="10"/>
  <c r="D867" i="10"/>
  <c r="D835" i="10"/>
  <c r="D536" i="10"/>
  <c r="D514" i="10"/>
  <c r="D936" i="10"/>
  <c r="D299" i="10"/>
  <c r="D352" i="10"/>
  <c r="D947" i="10"/>
  <c r="D781" i="10"/>
  <c r="D323" i="10"/>
  <c r="D517" i="10"/>
  <c r="D854" i="10"/>
  <c r="D970" i="10"/>
  <c r="D620" i="10"/>
  <c r="D511" i="10"/>
  <c r="D316" i="10"/>
  <c r="D630" i="10"/>
  <c r="D333" i="10"/>
  <c r="D689" i="10"/>
  <c r="D667" i="10"/>
  <c r="D913" i="10"/>
  <c r="D408" i="10"/>
  <c r="D800" i="10"/>
  <c r="D336" i="10"/>
  <c r="D290" i="10"/>
  <c r="D910" i="10"/>
  <c r="D238" i="10"/>
  <c r="D807" i="10"/>
  <c r="D489" i="10"/>
  <c r="D269" i="10"/>
  <c r="D599" i="10"/>
  <c r="D818" i="10"/>
  <c r="D704" i="10"/>
  <c r="D789" i="10"/>
  <c r="D940" i="10"/>
  <c r="D371" i="10"/>
  <c r="D763" i="10"/>
  <c r="D675" i="10"/>
  <c r="D588" i="10"/>
  <c r="D725" i="10"/>
  <c r="D717" i="10"/>
  <c r="D875" i="10"/>
  <c r="D470" i="10"/>
  <c r="D959" i="10"/>
  <c r="D814" i="10"/>
  <c r="D279" i="10"/>
  <c r="D926" i="10"/>
  <c r="D566" i="10"/>
  <c r="D616" i="10"/>
  <c r="D493" i="10"/>
  <c r="D237" i="10"/>
  <c r="D560" i="10"/>
  <c r="D540" i="10"/>
  <c r="D917" i="10"/>
  <c r="D559" i="10"/>
  <c r="D672" i="10"/>
  <c r="D745" i="10"/>
  <c r="D518" i="3"/>
  <c r="D877" i="3"/>
  <c r="D682" i="3"/>
  <c r="D765" i="3"/>
  <c r="D944" i="10"/>
  <c r="D995" i="3"/>
  <c r="D241" i="10"/>
  <c r="D338" i="10"/>
  <c r="D591" i="10"/>
  <c r="D911" i="10"/>
  <c r="D116" i="10"/>
  <c r="D304" i="10"/>
  <c r="D538" i="10"/>
  <c r="D65" i="10"/>
  <c r="D229" i="10"/>
  <c r="D10" i="10"/>
  <c r="D148" i="10"/>
  <c r="D144" i="10"/>
  <c r="D118" i="10"/>
  <c r="D709" i="10"/>
  <c r="D641" i="3"/>
  <c r="D599" i="3"/>
  <c r="D885" i="3"/>
  <c r="D903" i="3"/>
  <c r="D628" i="3"/>
  <c r="D479" i="3"/>
  <c r="D967" i="3"/>
  <c r="D503" i="3"/>
  <c r="D646" i="10"/>
  <c r="D345" i="10"/>
  <c r="D870" i="10"/>
  <c r="D826" i="3"/>
  <c r="D961" i="10"/>
  <c r="D635" i="10"/>
  <c r="D240" i="10"/>
  <c r="D682" i="10"/>
  <c r="D724" i="10"/>
  <c r="D320" i="10"/>
  <c r="D541" i="10"/>
  <c r="D231" i="10"/>
  <c r="D53" i="10"/>
  <c r="D57" i="10"/>
  <c r="D70" i="10"/>
  <c r="D929" i="10"/>
  <c r="D698" i="3"/>
  <c r="D588" i="3"/>
  <c r="D658" i="3"/>
  <c r="D759" i="3"/>
  <c r="D623" i="3"/>
  <c r="D547" i="3"/>
  <c r="D644" i="3"/>
  <c r="D349" i="10"/>
  <c r="D993" i="3"/>
  <c r="D982" i="3"/>
  <c r="D510" i="3"/>
  <c r="D642" i="3"/>
  <c r="D671" i="10"/>
  <c r="D826" i="10"/>
  <c r="D297" i="10"/>
  <c r="D864" i="3"/>
  <c r="D242" i="10"/>
  <c r="D362" i="10"/>
  <c r="D890" i="10"/>
  <c r="D1001" i="3"/>
  <c r="D742" i="3"/>
  <c r="D111" i="10"/>
  <c r="D171" i="10"/>
  <c r="D562" i="10"/>
  <c r="D146" i="10"/>
  <c r="D159" i="10"/>
  <c r="D537" i="3"/>
  <c r="D686" i="3"/>
  <c r="D617" i="3"/>
  <c r="D666" i="3"/>
  <c r="D863" i="3"/>
  <c r="D695" i="10"/>
  <c r="D688" i="3"/>
  <c r="D886" i="3"/>
  <c r="D978" i="3"/>
  <c r="D781" i="3"/>
  <c r="D505" i="3"/>
  <c r="D858" i="10"/>
  <c r="D441" i="10"/>
  <c r="D874" i="10"/>
  <c r="D384" i="10"/>
  <c r="D319" i="10"/>
  <c r="D337" i="10"/>
  <c r="D843" i="10"/>
  <c r="D869" i="10"/>
  <c r="D120" i="10"/>
  <c r="D233" i="10"/>
  <c r="D227" i="10"/>
  <c r="D876" i="10"/>
  <c r="D659" i="10"/>
  <c r="D412" i="10"/>
  <c r="D920" i="3"/>
  <c r="D253" i="10"/>
  <c r="D457" i="3"/>
  <c r="D999" i="3"/>
  <c r="D681" i="10"/>
  <c r="D768" i="3"/>
  <c r="D907" i="3"/>
  <c r="D988" i="3"/>
  <c r="D469" i="3"/>
  <c r="D836" i="3"/>
  <c r="D584" i="3"/>
  <c r="D353" i="10"/>
  <c r="D720" i="10"/>
  <c r="D915" i="10"/>
  <c r="D773" i="10"/>
  <c r="D98" i="10"/>
  <c r="D87" i="10"/>
  <c r="D808" i="10"/>
  <c r="D134" i="10"/>
  <c r="D372" i="10"/>
  <c r="D3" i="10"/>
  <c r="D100" i="10"/>
  <c r="D158" i="10"/>
  <c r="D21" i="10"/>
  <c r="D150" i="10"/>
  <c r="D783" i="3"/>
  <c r="D881" i="3"/>
  <c r="D69" i="10"/>
  <c r="D156" i="10"/>
  <c r="D653" i="3"/>
  <c r="D729" i="3"/>
  <c r="D399" i="10"/>
  <c r="D8" i="10"/>
  <c r="D376" i="10"/>
  <c r="D713" i="3"/>
  <c r="D699" i="10"/>
  <c r="D586" i="3"/>
  <c r="D260" i="3"/>
  <c r="D969" i="3"/>
  <c r="D704" i="3"/>
  <c r="D542" i="3"/>
  <c r="D335" i="3"/>
  <c r="D726" i="3"/>
  <c r="D132" i="10"/>
  <c r="D911" i="3"/>
  <c r="D896" i="3"/>
  <c r="D715" i="10"/>
  <c r="D387" i="3"/>
  <c r="D794" i="3"/>
  <c r="D143" i="10"/>
  <c r="D190" i="10"/>
  <c r="D414" i="10"/>
  <c r="D960" i="3"/>
  <c r="D745" i="3"/>
  <c r="D621" i="3"/>
  <c r="D462" i="3"/>
  <c r="D921" i="3"/>
  <c r="D591" i="3"/>
  <c r="D950" i="3"/>
  <c r="D749" i="3"/>
  <c r="D533" i="10"/>
  <c r="D603" i="10"/>
  <c r="D276" i="10"/>
  <c r="D543" i="3"/>
  <c r="D756" i="10"/>
  <c r="D779" i="10"/>
  <c r="D289" i="10"/>
  <c r="D678" i="10"/>
  <c r="D988" i="10"/>
  <c r="D570" i="10"/>
  <c r="D799" i="10"/>
  <c r="D205" i="10"/>
  <c r="D91" i="10"/>
  <c r="D200" i="10"/>
  <c r="D49" i="10"/>
  <c r="D832" i="10"/>
  <c r="D577" i="3"/>
  <c r="D778" i="3"/>
  <c r="D795" i="3"/>
  <c r="D559" i="3"/>
  <c r="D961" i="3"/>
  <c r="D981" i="3"/>
  <c r="D544" i="3"/>
  <c r="D370" i="10"/>
  <c r="D691" i="3"/>
  <c r="D520" i="3"/>
  <c r="D963" i="3"/>
  <c r="D970" i="3"/>
  <c r="D311" i="10"/>
  <c r="D498" i="10"/>
  <c r="D480" i="3"/>
  <c r="D957" i="3"/>
  <c r="D839" i="10"/>
  <c r="D920" i="10"/>
  <c r="D605" i="10"/>
  <c r="D772" i="3"/>
  <c r="D638" i="3"/>
  <c r="D75" i="10"/>
  <c r="D112" i="10"/>
  <c r="D483" i="10"/>
  <c r="D127" i="10"/>
  <c r="D210" i="10"/>
  <c r="D522" i="3"/>
  <c r="D942" i="3"/>
  <c r="D893" i="3"/>
  <c r="D793" i="3"/>
  <c r="D840" i="10"/>
  <c r="D960" i="10"/>
  <c r="D481" i="3"/>
  <c r="D829" i="3"/>
  <c r="D490" i="3"/>
  <c r="D524" i="3"/>
  <c r="D484" i="3"/>
  <c r="D903" i="10"/>
  <c r="D244" i="10"/>
  <c r="D777" i="10"/>
  <c r="D665" i="10"/>
  <c r="D182" i="10"/>
  <c r="D195" i="10"/>
  <c r="D137" i="10"/>
  <c r="D766" i="10"/>
  <c r="D145" i="10"/>
  <c r="D719" i="10"/>
  <c r="D731" i="10"/>
  <c r="D597" i="10"/>
  <c r="D787" i="10"/>
  <c r="D593" i="10"/>
  <c r="D446" i="3"/>
  <c r="D546" i="10"/>
  <c r="D461" i="3"/>
  <c r="D652" i="3"/>
  <c r="D652" i="10"/>
  <c r="D865" i="3"/>
  <c r="D753" i="3"/>
  <c r="D534" i="3"/>
  <c r="D922" i="3"/>
  <c r="D667" i="3"/>
  <c r="D904" i="3"/>
  <c r="D716" i="10"/>
  <c r="D785" i="10"/>
  <c r="D956" i="10"/>
  <c r="D774" i="10"/>
  <c r="D647" i="10"/>
  <c r="D551" i="10"/>
  <c r="D735" i="10"/>
  <c r="D284" i="10"/>
  <c r="D374" i="10"/>
  <c r="D215" i="10"/>
  <c r="D24" i="10"/>
  <c r="D160" i="10"/>
  <c r="D62" i="10"/>
  <c r="D194" i="10"/>
  <c r="D875" i="3"/>
  <c r="D443" i="3"/>
  <c r="D121" i="10"/>
  <c r="D671" i="3"/>
  <c r="D370" i="3"/>
  <c r="D45" i="10"/>
  <c r="D727" i="3"/>
  <c r="D464" i="3"/>
  <c r="D310" i="3"/>
  <c r="D67" i="10"/>
  <c r="D790" i="10"/>
  <c r="D792" i="10"/>
  <c r="D933" i="3"/>
  <c r="D208" i="10"/>
  <c r="D271" i="3"/>
  <c r="D578" i="10"/>
  <c r="D955" i="3"/>
  <c r="D899" i="3"/>
  <c r="D735" i="3"/>
  <c r="D592" i="3"/>
  <c r="D771" i="10"/>
  <c r="D206" i="10"/>
  <c r="D263" i="3"/>
  <c r="D818" i="3"/>
  <c r="D135" i="10"/>
  <c r="D445" i="3"/>
  <c r="D992" i="10"/>
  <c r="D521" i="3"/>
  <c r="D892" i="3"/>
  <c r="D817" i="3"/>
  <c r="D986" i="3"/>
  <c r="D539" i="3"/>
  <c r="D632" i="3"/>
  <c r="D595" i="3"/>
  <c r="D927" i="3"/>
  <c r="D628" i="10"/>
  <c r="D486" i="10"/>
  <c r="D859" i="10"/>
  <c r="D754" i="3"/>
  <c r="D656" i="10"/>
  <c r="D710" i="10"/>
  <c r="D344" i="10"/>
  <c r="D381" i="10"/>
  <c r="D853" i="10"/>
  <c r="D636" i="10"/>
  <c r="D657" i="10"/>
  <c r="D119" i="10"/>
  <c r="D113" i="10"/>
  <c r="D130" i="10"/>
  <c r="D753" i="10"/>
  <c r="D708" i="10"/>
  <c r="D456" i="3"/>
  <c r="D762" i="3"/>
  <c r="D914" i="3"/>
  <c r="D660" i="3"/>
  <c r="D593" i="3"/>
  <c r="D670" i="3"/>
  <c r="D581" i="10"/>
  <c r="D655" i="10"/>
  <c r="D673" i="3"/>
  <c r="D779" i="3"/>
  <c r="D451" i="3"/>
  <c r="D833" i="10"/>
  <c r="D668" i="10"/>
  <c r="D953" i="10"/>
  <c r="D690" i="3"/>
  <c r="D260" i="10"/>
  <c r="D526" i="10"/>
  <c r="D805" i="10"/>
  <c r="D788" i="10"/>
  <c r="D940" i="3"/>
  <c r="D695" i="3"/>
  <c r="D181" i="10"/>
  <c r="D133" i="10"/>
  <c r="D749" i="10"/>
  <c r="D68" i="10"/>
  <c r="D27" i="10"/>
  <c r="D983" i="3"/>
  <c r="D545" i="3"/>
  <c r="D861" i="3"/>
  <c r="D624" i="3"/>
  <c r="D298" i="10"/>
  <c r="D796" i="3"/>
  <c r="D602" i="3"/>
  <c r="D959" i="3"/>
  <c r="D807" i="3"/>
  <c r="D975" i="3"/>
  <c r="D761" i="3"/>
  <c r="D275" i="10"/>
  <c r="D400" i="10"/>
  <c r="D401" i="10"/>
  <c r="D825" i="10"/>
  <c r="D450" i="10"/>
  <c r="D544" i="10"/>
  <c r="D901" i="10"/>
  <c r="D409" i="10"/>
  <c r="D94" i="10"/>
  <c r="D30" i="10"/>
  <c r="D610" i="10"/>
  <c r="D410" i="10"/>
  <c r="D873" i="10"/>
  <c r="D476" i="3"/>
  <c r="D622" i="10"/>
  <c r="D508" i="3"/>
  <c r="D650" i="3"/>
  <c r="D621" i="10"/>
  <c r="D264" i="10"/>
  <c r="D819" i="3"/>
  <c r="D771" i="3"/>
  <c r="D852" i="3"/>
  <c r="D777" i="3"/>
  <c r="D598" i="3"/>
  <c r="D985" i="3"/>
  <c r="D283" i="10"/>
  <c r="D447" i="10"/>
  <c r="D669" i="10"/>
  <c r="D490" i="10"/>
  <c r="D103" i="10"/>
  <c r="D427" i="10"/>
  <c r="D453" i="10"/>
  <c r="D495" i="10"/>
  <c r="D609" i="10"/>
  <c r="D85" i="10"/>
  <c r="D52" i="10"/>
  <c r="D16" i="10"/>
  <c r="D19" i="10"/>
  <c r="D551" i="3"/>
  <c r="D890" i="3"/>
  <c r="D952" i="3"/>
  <c r="D36" i="10"/>
  <c r="D475" i="3"/>
  <c r="D169" i="10"/>
  <c r="D419" i="3"/>
  <c r="D979" i="3"/>
  <c r="D333" i="3"/>
  <c r="D744" i="3"/>
  <c r="D433" i="10"/>
  <c r="D625" i="10"/>
  <c r="D717" i="3"/>
  <c r="D944" i="3"/>
  <c r="D693" i="3"/>
  <c r="D20" i="10"/>
  <c r="D380" i="3"/>
  <c r="D477" i="3"/>
  <c r="D517" i="3"/>
  <c r="D677" i="3"/>
  <c r="D873" i="3"/>
  <c r="D935" i="3"/>
  <c r="D343" i="3"/>
  <c r="D191" i="10"/>
  <c r="D775" i="3"/>
  <c r="D213" i="10"/>
  <c r="D775" i="10"/>
  <c r="D828" i="10"/>
  <c r="D635" i="3"/>
  <c r="D511" i="3"/>
  <c r="D839" i="3"/>
  <c r="D755" i="3"/>
  <c r="D889" i="3"/>
  <c r="D636" i="3"/>
  <c r="D47" i="10"/>
  <c r="D572" i="10"/>
  <c r="D542" i="10"/>
  <c r="D852" i="10"/>
  <c r="D528" i="10"/>
  <c r="D780" i="3"/>
  <c r="D383" i="10"/>
  <c r="D274" i="10"/>
  <c r="D632" i="10"/>
  <c r="D844" i="10"/>
  <c r="D643" i="10"/>
  <c r="D850" i="10"/>
  <c r="D83" i="10"/>
  <c r="D192" i="10"/>
  <c r="D77" i="10"/>
  <c r="D72" i="10"/>
  <c r="D698" i="10"/>
  <c r="D855" i="3"/>
  <c r="D706" i="3"/>
  <c r="D883" i="3"/>
  <c r="D575" i="3"/>
  <c r="D874" i="3"/>
  <c r="D851" i="3"/>
  <c r="D951" i="3"/>
  <c r="D587" i="10"/>
  <c r="D848" i="3"/>
  <c r="D797" i="3"/>
  <c r="D842" i="3"/>
  <c r="D629" i="3"/>
  <c r="D397" i="10"/>
  <c r="D885" i="10"/>
  <c r="D884" i="10"/>
  <c r="D751" i="3"/>
  <c r="D308" i="10"/>
  <c r="D420" i="10"/>
  <c r="D273" i="10"/>
  <c r="D715" i="3"/>
  <c r="D467" i="3"/>
  <c r="D33" i="10"/>
  <c r="D211" i="10"/>
  <c r="D769" i="10"/>
  <c r="D793" i="10"/>
  <c r="D232" i="10"/>
  <c r="D756" i="3"/>
  <c r="D622" i="3"/>
  <c r="D930" i="3"/>
  <c r="D760" i="3"/>
  <c r="D643" i="3"/>
  <c r="D418" i="10"/>
  <c r="D974" i="3"/>
  <c r="D680" i="3"/>
  <c r="D516" i="3"/>
  <c r="D784" i="3"/>
  <c r="D655" i="3"/>
  <c r="D548" i="3"/>
  <c r="D743" i="10"/>
  <c r="D246" i="10"/>
  <c r="D552" i="10"/>
  <c r="D568" i="10"/>
  <c r="D104" i="10"/>
  <c r="D310" i="10"/>
  <c r="D629" i="10"/>
  <c r="D54" i="10"/>
  <c r="D153" i="10"/>
  <c r="D346" i="10"/>
  <c r="D456" i="10"/>
  <c r="D236" i="10"/>
  <c r="D955" i="10"/>
  <c r="D538" i="3"/>
  <c r="D315" i="10"/>
  <c r="D528" i="3"/>
  <c r="D939" i="3"/>
  <c r="D492" i="10"/>
  <c r="D956" i="3"/>
  <c r="D846" i="3"/>
  <c r="D555" i="3"/>
  <c r="D945" i="3"/>
  <c r="D499" i="3"/>
  <c r="D564" i="3"/>
  <c r="D516" i="10"/>
  <c r="D617" i="10"/>
  <c r="D690" i="10"/>
  <c r="D864" i="10"/>
  <c r="D247" i="10"/>
  <c r="D606" i="10"/>
  <c r="D638" i="10"/>
  <c r="D600" i="10"/>
  <c r="D569" i="10"/>
  <c r="D796" i="10"/>
  <c r="D115" i="10"/>
  <c r="D74" i="10"/>
  <c r="D201" i="10"/>
  <c r="D152" i="10"/>
  <c r="D554" i="3"/>
  <c r="D662" i="3"/>
  <c r="D923" i="3"/>
  <c r="D216" i="10"/>
  <c r="D895" i="10"/>
  <c r="D947" i="3"/>
  <c r="D853" i="3"/>
  <c r="D431" i="3"/>
  <c r="D288" i="3"/>
  <c r="D292" i="3"/>
  <c r="D958" i="10"/>
  <c r="D790" i="3"/>
  <c r="D509" i="3"/>
  <c r="D650" i="10"/>
  <c r="D265" i="3"/>
  <c r="D514" i="3"/>
  <c r="D581" i="3"/>
  <c r="D843" i="3"/>
  <c r="D573" i="3"/>
  <c r="D395" i="10"/>
  <c r="D837" i="3"/>
  <c r="D482" i="3"/>
  <c r="D428" i="3"/>
  <c r="D557" i="10"/>
  <c r="D455" i="3"/>
  <c r="D787" i="3"/>
  <c r="D606" i="3"/>
  <c r="D306" i="10"/>
  <c r="D334" i="3"/>
  <c r="D418" i="3"/>
  <c r="D805" i="3"/>
  <c r="D728" i="3"/>
  <c r="D1000" i="3"/>
  <c r="D757" i="10"/>
  <c r="D858" i="3"/>
  <c r="D651" i="3"/>
  <c r="D626" i="10"/>
  <c r="D909" i="3"/>
  <c r="D782" i="3"/>
  <c r="D48" i="10"/>
  <c r="D946" i="3"/>
  <c r="D973" i="3"/>
  <c r="D170" i="10"/>
  <c r="D176" i="10"/>
  <c r="D399" i="3"/>
  <c r="D110" i="10"/>
  <c r="D721" i="10"/>
  <c r="D773" i="3"/>
  <c r="D251" i="10"/>
  <c r="D884" i="3"/>
  <c r="D478" i="10"/>
  <c r="D529" i="3"/>
  <c r="D789" i="3"/>
  <c r="D317" i="3"/>
  <c r="D905" i="3"/>
  <c r="D177" i="10"/>
  <c r="D907" i="10"/>
  <c r="D262" i="10"/>
  <c r="D60" i="10"/>
  <c r="D703" i="3"/>
  <c r="D799" i="3"/>
  <c r="D42" i="10"/>
  <c r="D471" i="3"/>
  <c r="D383" i="3"/>
  <c r="D11" i="10"/>
  <c r="D372" i="3"/>
  <c r="D332" i="3"/>
  <c r="D824" i="10"/>
  <c r="D437" i="10"/>
  <c r="D394" i="3"/>
  <c r="D733" i="10"/>
  <c r="D413" i="10"/>
  <c r="D254" i="3"/>
  <c r="D349" i="3"/>
  <c r="D43" i="10"/>
  <c r="D991" i="3"/>
  <c r="D953" i="3"/>
  <c r="D339" i="3"/>
  <c r="D820" i="3"/>
  <c r="D838" i="3"/>
  <c r="D266" i="3"/>
  <c r="D964" i="3"/>
  <c r="D80" i="10"/>
  <c r="D795" i="10"/>
  <c r="D699" i="3"/>
  <c r="D849" i="3"/>
  <c r="D279" i="3"/>
  <c r="D485" i="3"/>
  <c r="D759" i="10"/>
  <c r="D123" i="10"/>
  <c r="D412" i="3"/>
  <c r="D519" i="10"/>
  <c r="D657" i="3"/>
  <c r="D455" i="10"/>
  <c r="D639" i="3"/>
  <c r="D720" i="3"/>
  <c r="D255" i="3"/>
  <c r="D603" i="3"/>
  <c r="D928" i="10"/>
  <c r="D442" i="3"/>
  <c r="D350" i="3"/>
  <c r="D888" i="10"/>
  <c r="D248" i="10"/>
  <c r="D610" i="3"/>
  <c r="D618" i="3"/>
  <c r="D416" i="3"/>
  <c r="D804" i="10"/>
  <c r="D520" i="10"/>
  <c r="D180" i="10"/>
  <c r="D895" i="3"/>
  <c r="D356" i="10"/>
  <c r="D900" i="10"/>
  <c r="D810" i="3"/>
  <c r="D992" i="3"/>
  <c r="D806" i="3"/>
  <c r="D420" i="3"/>
  <c r="D161" i="10"/>
  <c r="D226" i="10"/>
  <c r="D844" i="3"/>
  <c r="D758" i="3"/>
  <c r="D245" i="10"/>
  <c r="D987" i="3"/>
  <c r="D683" i="3"/>
  <c r="D297" i="3"/>
  <c r="D871" i="10"/>
  <c r="D337" i="3"/>
  <c r="D488" i="3"/>
  <c r="D990" i="3"/>
  <c r="D678" i="3"/>
  <c r="D512" i="3"/>
  <c r="D931" i="3"/>
  <c r="D22" i="10"/>
  <c r="D262" i="3"/>
  <c r="D328" i="3"/>
  <c r="D802" i="10"/>
  <c r="D832" i="3"/>
  <c r="D294" i="3"/>
  <c r="D880" i="3"/>
  <c r="D308" i="3"/>
  <c r="D39" i="10"/>
  <c r="D519" i="3"/>
  <c r="D743" i="3"/>
  <c r="D755" i="10"/>
  <c r="D925" i="3"/>
  <c r="D432" i="3"/>
  <c r="D596" i="3"/>
  <c r="D402" i="3"/>
  <c r="D558" i="3"/>
  <c r="D313" i="3"/>
  <c r="D879" i="10"/>
  <c r="D889" i="10"/>
  <c r="D404" i="3"/>
  <c r="D204" i="3"/>
  <c r="D958" i="3"/>
  <c r="D198" i="10"/>
  <c r="D193" i="10"/>
  <c r="D630" i="3"/>
  <c r="D515" i="3"/>
  <c r="D918" i="3"/>
  <c r="D44" i="10"/>
  <c r="D680" i="10"/>
  <c r="D934" i="3"/>
  <c r="D714" i="3"/>
  <c r="D726" i="10"/>
  <c r="D739" i="3"/>
  <c r="D513" i="3"/>
  <c r="D700" i="3"/>
  <c r="D329" i="3"/>
  <c r="D301" i="3"/>
  <c r="D550" i="3"/>
  <c r="D580" i="3"/>
  <c r="D222" i="10"/>
  <c r="D154" i="10"/>
  <c r="D860" i="3"/>
  <c r="D646" i="3"/>
  <c r="D13" i="10"/>
  <c r="D107" i="10"/>
  <c r="D468" i="10"/>
  <c r="D548" i="10"/>
  <c r="D282" i="3"/>
  <c r="D327" i="3"/>
  <c r="D692" i="3"/>
  <c r="D687" i="3"/>
  <c r="D218" i="10"/>
  <c r="D352" i="3"/>
  <c r="D363" i="10"/>
  <c r="D732" i="3"/>
  <c r="D424" i="3"/>
  <c r="D723" i="3"/>
  <c r="D257" i="3"/>
  <c r="D716" i="3"/>
  <c r="D857" i="3"/>
  <c r="D859" i="3"/>
  <c r="D299" i="3"/>
  <c r="D553" i="3"/>
  <c r="D403" i="3"/>
  <c r="D724" i="3"/>
  <c r="D409" i="3"/>
  <c r="D330" i="3"/>
  <c r="D425" i="3"/>
  <c r="D574" i="3"/>
  <c r="D816" i="3"/>
  <c r="D557" i="3"/>
  <c r="D696" i="3"/>
  <c r="D253" i="3"/>
  <c r="D458" i="3"/>
  <c r="D266" i="10"/>
  <c r="D281" i="3"/>
  <c r="D891" i="3"/>
  <c r="D73" i="10"/>
  <c r="D25" i="10"/>
  <c r="D738" i="3"/>
  <c r="D277" i="3"/>
  <c r="D550" i="10"/>
  <c r="D767" i="3"/>
  <c r="D798" i="10"/>
  <c r="D971" i="3"/>
  <c r="D88" i="10"/>
  <c r="D651" i="10"/>
  <c r="D943" i="10"/>
  <c r="D709" i="3"/>
  <c r="D531" i="3"/>
  <c r="D996" i="3"/>
  <c r="D583" i="10"/>
  <c r="D259" i="3"/>
  <c r="D990" i="10"/>
  <c r="D284" i="3"/>
  <c r="D320" i="3"/>
  <c r="D275" i="3"/>
  <c r="D125" i="10"/>
  <c r="D750" i="3"/>
  <c r="D786" i="3"/>
  <c r="D306" i="3"/>
  <c r="D579" i="3"/>
  <c r="D935" i="10"/>
  <c r="D666" i="10"/>
  <c r="D318" i="3"/>
  <c r="D151" i="10"/>
  <c r="D15" i="10"/>
  <c r="D51" i="10"/>
  <c r="D634" i="3"/>
  <c r="D540" i="3"/>
  <c r="D535" i="3"/>
  <c r="D289" i="3"/>
  <c r="D61" i="10"/>
  <c r="D937" i="3"/>
  <c r="D731" i="3"/>
  <c r="D165" i="10"/>
  <c r="D576" i="3"/>
  <c r="D741" i="3"/>
  <c r="D38" i="3"/>
  <c r="D989" i="3"/>
  <c r="D962" i="3"/>
  <c r="D274" i="3"/>
  <c r="D105" i="10"/>
  <c r="D997" i="3"/>
  <c r="D530" i="3"/>
  <c r="D199" i="10"/>
  <c r="D374" i="3"/>
  <c r="D736" i="10"/>
  <c r="D570" i="3"/>
  <c r="D17" i="10"/>
  <c r="D825" i="3"/>
  <c r="D384" i="3"/>
  <c r="D438" i="3"/>
  <c r="D746" i="3"/>
  <c r="D398" i="3"/>
  <c r="D583" i="3"/>
  <c r="D674" i="3"/>
  <c r="D296" i="3"/>
  <c r="D50" i="10"/>
  <c r="D338" i="3"/>
  <c r="D95" i="10"/>
  <c r="D419" i="10"/>
  <c r="D589" i="3"/>
  <c r="D345" i="3"/>
  <c r="D214" i="10"/>
  <c r="D986" i="10"/>
  <c r="D163" i="10"/>
  <c r="D227" i="3"/>
  <c r="D627" i="3"/>
  <c r="D405" i="3"/>
  <c r="D304" i="3"/>
  <c r="D122" i="10"/>
  <c r="D427" i="3"/>
  <c r="D741" i="10"/>
  <c r="D460" i="3"/>
  <c r="D400" i="3"/>
  <c r="D147" i="10"/>
  <c r="D407" i="3"/>
  <c r="D813" i="3"/>
  <c r="D139" i="10"/>
  <c r="D804" i="3"/>
  <c r="D549" i="3"/>
  <c r="D546" i="3"/>
  <c r="D987" i="10"/>
  <c r="D850" i="3"/>
  <c r="D164" i="10"/>
  <c r="D102" i="10"/>
  <c r="D331" i="3"/>
  <c r="D711" i="3"/>
  <c r="D668" i="3"/>
  <c r="D901" i="3"/>
  <c r="D984" i="10"/>
  <c r="D834" i="10"/>
  <c r="D426" i="10"/>
  <c r="D286" i="3"/>
  <c r="D371" i="3"/>
  <c r="D915" i="3"/>
  <c r="D185" i="10"/>
  <c r="D500" i="3"/>
  <c r="D411" i="10"/>
  <c r="D611" i="10"/>
  <c r="D250" i="3"/>
  <c r="D269" i="3"/>
  <c r="D833" i="3"/>
  <c r="D251" i="3"/>
  <c r="D766" i="3"/>
  <c r="D357" i="3"/>
  <c r="D674" i="10"/>
  <c r="D611" i="3"/>
  <c r="D471" i="10"/>
  <c r="D377" i="3"/>
  <c r="D866" i="3"/>
  <c r="D293" i="3"/>
  <c r="D648" i="3"/>
  <c r="D501" i="3"/>
  <c r="D492" i="3"/>
  <c r="D938" i="3"/>
  <c r="D721" i="3"/>
  <c r="D351" i="3"/>
  <c r="D932" i="3"/>
  <c r="D307" i="3"/>
  <c r="D562" i="3"/>
  <c r="D261" i="10"/>
  <c r="D481" i="10"/>
  <c r="D510" i="10"/>
  <c r="D605" i="3"/>
  <c r="D395" i="3"/>
  <c r="D614" i="3"/>
  <c r="D339" i="10"/>
  <c r="D175" i="10"/>
  <c r="D390" i="3"/>
  <c r="D117" i="10"/>
  <c r="D224" i="10"/>
  <c r="D734" i="3"/>
  <c r="D575" i="10"/>
  <c r="D243" i="10"/>
  <c r="D375" i="3"/>
  <c r="D800" i="3"/>
  <c r="D392" i="10"/>
  <c r="D7" i="10"/>
  <c r="D554" i="10"/>
  <c r="D845" i="3"/>
  <c r="D324" i="3"/>
  <c r="D483" i="3"/>
  <c r="D536" i="3"/>
  <c r="D480" i="10"/>
  <c r="D783" i="10"/>
  <c r="D466" i="3"/>
  <c r="D665" i="3"/>
  <c r="D730" i="10"/>
  <c r="D913" i="3"/>
  <c r="D76" i="10"/>
  <c r="D364" i="3"/>
  <c r="D791" i="3"/>
  <c r="D311" i="3"/>
  <c r="D173" i="10"/>
  <c r="D747" i="3"/>
  <c r="D128" i="10"/>
  <c r="D512" i="10"/>
  <c r="D340" i="3"/>
  <c r="D602" i="10"/>
  <c r="D828" i="3"/>
  <c r="D411" i="3"/>
  <c r="D582" i="3"/>
  <c r="D361" i="3"/>
  <c r="D268" i="3"/>
  <c r="D615" i="10"/>
  <c r="D178" i="10"/>
  <c r="D46" i="10"/>
  <c r="D366" i="3"/>
  <c r="D363" i="3"/>
  <c r="D55" i="10"/>
  <c r="D585" i="10"/>
  <c r="D302" i="3"/>
  <c r="D631" i="3"/>
  <c r="D357" i="10"/>
  <c r="D149" i="10"/>
  <c r="D389" i="3"/>
  <c r="D594" i="3"/>
  <c r="D369" i="3"/>
  <c r="D203" i="10"/>
  <c r="D459" i="3"/>
  <c r="D350" i="10"/>
  <c r="D819" i="10"/>
  <c r="D984" i="3"/>
  <c r="D220" i="10"/>
  <c r="D876" i="3"/>
  <c r="D675" i="3"/>
  <c r="D752" i="3"/>
  <c r="D623" i="10"/>
  <c r="D392" i="3"/>
  <c r="D972" i="10"/>
  <c r="D649" i="3"/>
  <c r="D568" i="3"/>
  <c r="D234" i="3"/>
  <c r="D712" i="3"/>
  <c r="D423" i="3"/>
  <c r="D506" i="3"/>
  <c r="D172" i="10"/>
  <c r="D313" i="10"/>
  <c r="D487" i="3"/>
  <c r="D325" i="3"/>
  <c r="D407" i="10"/>
  <c r="D189" i="10"/>
  <c r="D564" i="10"/>
  <c r="D365" i="3"/>
  <c r="D526" i="3"/>
  <c r="D397" i="3"/>
  <c r="D385" i="3"/>
  <c r="D897" i="10"/>
  <c r="D830" i="3"/>
  <c r="D37" i="10"/>
  <c r="D167" i="10"/>
  <c r="D493" i="3"/>
  <c r="D186" i="10"/>
  <c r="D563" i="3"/>
  <c r="D707" i="3"/>
  <c r="D391" i="3"/>
  <c r="D496" i="3"/>
  <c r="D786" i="10"/>
  <c r="D822" i="10"/>
  <c r="D802" i="3"/>
  <c r="D949" i="3"/>
  <c r="D261" i="3"/>
  <c r="D272" i="3"/>
  <c r="D525" i="3"/>
  <c r="D396" i="10"/>
  <c r="D923" i="10"/>
  <c r="D217" i="10"/>
  <c r="D440" i="3"/>
  <c r="D497" i="3"/>
  <c r="D710" i="3"/>
  <c r="D785" i="3"/>
  <c r="D358" i="3"/>
  <c r="D888" i="3"/>
  <c r="D966" i="3"/>
  <c r="D209" i="10"/>
  <c r="D701" i="3"/>
  <c r="D230" i="10"/>
  <c r="D963" i="10"/>
  <c r="D473" i="3"/>
  <c r="D433" i="3"/>
  <c r="D679" i="3"/>
  <c r="D835" i="3"/>
  <c r="D815" i="3"/>
  <c r="D661" i="3"/>
  <c r="D597" i="3"/>
  <c r="D737" i="3"/>
  <c r="D924" i="3"/>
  <c r="D976" i="3"/>
  <c r="D354" i="3"/>
  <c r="D166" i="10"/>
  <c r="D312" i="3"/>
  <c r="D441" i="3"/>
  <c r="D468" i="3"/>
  <c r="D834" i="3"/>
  <c r="D808" i="3"/>
  <c r="D887" i="3"/>
  <c r="D101" i="10"/>
  <c r="D604" i="3"/>
  <c r="D321" i="3"/>
  <c r="D359" i="3"/>
  <c r="D309" i="3"/>
  <c r="D342" i="10"/>
  <c r="D943" i="3"/>
  <c r="D900" i="3"/>
  <c r="D618" i="10"/>
  <c r="D422" i="3"/>
  <c r="D910" i="3"/>
  <c r="D640" i="3"/>
  <c r="D276" i="3"/>
  <c r="D811" i="3"/>
  <c r="D814" i="3"/>
  <c r="D869" i="3"/>
  <c r="D938" i="10"/>
  <c r="D934" i="10"/>
  <c r="D461" i="10"/>
  <c r="D298" i="3"/>
  <c r="D90" i="10"/>
  <c r="D66" i="10"/>
  <c r="D415" i="3"/>
  <c r="D928" i="3"/>
  <c r="D58" i="10"/>
  <c r="D977" i="3"/>
  <c r="D465" i="3"/>
  <c r="D590" i="3"/>
  <c r="D421" i="3"/>
  <c r="D495" i="3"/>
  <c r="D376" i="3"/>
  <c r="D601" i="3"/>
  <c r="D948" i="3"/>
  <c r="D656" i="3"/>
  <c r="D567" i="3"/>
  <c r="D436" i="3"/>
  <c r="D472" i="3"/>
  <c r="D355" i="3"/>
  <c r="D589" i="10"/>
  <c r="D141" i="10"/>
  <c r="D616" i="3"/>
  <c r="D847" i="10"/>
  <c r="D59" i="10"/>
  <c r="D347" i="3"/>
  <c r="D980" i="3"/>
  <c r="D736" i="3"/>
  <c r="D263" i="10"/>
  <c r="D898" i="3"/>
  <c r="D600" i="3"/>
  <c r="D325" i="10"/>
  <c r="D572" i="3"/>
  <c r="D862" i="3"/>
  <c r="D291" i="3"/>
  <c r="D664" i="3"/>
  <c r="D393" i="3"/>
  <c r="D258" i="3"/>
  <c r="D347" i="10"/>
  <c r="D870" i="3"/>
  <c r="D429" i="3"/>
  <c r="D303" i="3"/>
  <c r="D64" i="10"/>
  <c r="D578" i="3"/>
  <c r="D647" i="3"/>
  <c r="D210" i="3"/>
  <c r="D245" i="3"/>
  <c r="D208" i="3"/>
  <c r="D235" i="3"/>
  <c r="D565" i="10"/>
  <c r="D882" i="3"/>
  <c r="D56" i="10"/>
  <c r="D129" i="10"/>
  <c r="D954" i="3"/>
  <c r="D353" i="3"/>
  <c r="D32" i="10"/>
  <c r="D507" i="3"/>
  <c r="D401" i="3"/>
  <c r="D902" i="3"/>
  <c r="D502" i="3"/>
  <c r="D998" i="3"/>
  <c r="D748" i="3"/>
  <c r="D916" i="3"/>
  <c r="D824" i="3"/>
  <c r="D899" i="10"/>
  <c r="D188" i="10"/>
  <c r="D774" i="3"/>
  <c r="D448" i="3"/>
  <c r="D221" i="3"/>
  <c r="D220" i="3"/>
  <c r="D373" i="3"/>
  <c r="D566" i="3"/>
  <c r="D367" i="3"/>
  <c r="D410" i="3"/>
  <c r="D300" i="3"/>
  <c r="D131" i="10"/>
  <c r="D860" i="10"/>
  <c r="D684" i="3"/>
  <c r="D323" i="3"/>
  <c r="D644" i="10"/>
  <c r="D314" i="3"/>
  <c r="D613" i="10"/>
  <c r="D478" i="3"/>
  <c r="D607" i="3"/>
  <c r="D344" i="3"/>
  <c r="D398" i="10"/>
  <c r="D212" i="10"/>
  <c r="D906" i="3"/>
  <c r="D414" i="3"/>
  <c r="D821" i="3"/>
  <c r="D233" i="3"/>
  <c r="D225" i="3"/>
  <c r="D718" i="3"/>
  <c r="D322" i="3"/>
  <c r="D452" i="3"/>
  <c r="D278" i="3"/>
  <c r="D256" i="3"/>
  <c r="D108" i="10"/>
  <c r="D919" i="3"/>
  <c r="D39" i="3"/>
  <c r="D926" i="3"/>
  <c r="D184" i="10"/>
  <c r="D280" i="3"/>
  <c r="D368" i="3"/>
  <c r="D633" i="3"/>
  <c r="D474" i="3"/>
  <c r="D434" i="3"/>
  <c r="D449" i="3"/>
  <c r="D689" i="3"/>
  <c r="D501" i="10"/>
  <c r="D270" i="3"/>
  <c r="D763" i="3"/>
  <c r="D229" i="3"/>
  <c r="D237" i="3"/>
  <c r="D248" i="3"/>
  <c r="D214" i="3"/>
  <c r="D217" i="3"/>
  <c r="D188" i="3"/>
  <c r="D187" i="3"/>
  <c r="D189" i="3"/>
  <c r="D168" i="3"/>
  <c r="D186" i="3"/>
  <c r="D179" i="3"/>
  <c r="D177" i="3"/>
  <c r="D165" i="3"/>
  <c r="D167" i="3"/>
  <c r="D193" i="3"/>
  <c r="D174" i="3"/>
  <c r="D216" i="3"/>
  <c r="D223" i="3"/>
  <c r="D486" i="3"/>
  <c r="D788" i="3"/>
  <c r="D305" i="3"/>
  <c r="D854" i="3"/>
  <c r="D79" i="10"/>
  <c r="D976" i="10"/>
  <c r="D523" i="3"/>
  <c r="D31" i="10"/>
  <c r="D382" i="3"/>
  <c r="D708" i="3"/>
  <c r="D613" i="3"/>
  <c r="D470" i="3"/>
  <c r="D503" i="10"/>
  <c r="D378" i="3"/>
  <c r="D348" i="3"/>
  <c r="D285" i="10"/>
  <c r="D791" i="10"/>
  <c r="D413" i="3"/>
  <c r="D408" i="3"/>
  <c r="D315" i="3"/>
  <c r="D199" i="3"/>
  <c r="D242" i="3"/>
  <c r="D847" i="3"/>
  <c r="D906" i="10"/>
  <c r="D439" i="3"/>
  <c r="D672" i="3"/>
  <c r="D676" i="3"/>
  <c r="D498" i="3"/>
  <c r="D681" i="3"/>
  <c r="D975" i="10"/>
  <c r="D764" i="3"/>
  <c r="D342" i="3"/>
  <c r="D396" i="3"/>
  <c r="D252" i="3"/>
  <c r="D659" i="3"/>
  <c r="D556" i="3"/>
  <c r="D291" i="10"/>
  <c r="D798" i="3"/>
  <c r="D894" i="3"/>
  <c r="D285" i="3"/>
  <c r="D848" i="10"/>
  <c r="D211" i="3"/>
  <c r="D201" i="3"/>
  <c r="D249" i="3"/>
  <c r="D582" i="10"/>
  <c r="D162" i="10"/>
  <c r="D971" i="10"/>
  <c r="D435" i="3"/>
  <c r="D386" i="3"/>
  <c r="D295" i="3"/>
  <c r="D322" i="10"/>
  <c r="D836" i="10"/>
  <c r="D725" i="3"/>
  <c r="D140" i="10"/>
  <c r="D727" i="10"/>
  <c r="D742" i="10"/>
  <c r="D264" i="3"/>
  <c r="D207" i="10"/>
  <c r="D183" i="10"/>
  <c r="D563" i="10"/>
  <c r="D645" i="3"/>
  <c r="D608" i="3"/>
  <c r="D136" i="10"/>
  <c r="D205" i="3"/>
  <c r="D224" i="3"/>
  <c r="D206" i="3"/>
  <c r="D200" i="3"/>
  <c r="D203" i="3"/>
  <c r="D181" i="3"/>
  <c r="D197" i="3"/>
  <c r="D171" i="3"/>
  <c r="D169" i="3"/>
  <c r="D196" i="3"/>
  <c r="D218" i="3"/>
  <c r="D239" i="3"/>
  <c r="D78" i="10"/>
  <c r="D450" i="3"/>
  <c r="D856" i="10"/>
  <c r="D283" i="3"/>
  <c r="D223" i="10"/>
  <c r="D685" i="3"/>
  <c r="D812" i="3"/>
  <c r="D28" i="10"/>
  <c r="D565" i="3"/>
  <c r="D426" i="3"/>
  <c r="D254" i="10"/>
  <c r="D584" i="10"/>
  <c r="D560" i="3"/>
  <c r="D437" i="3"/>
  <c r="D489" i="3"/>
  <c r="D569" i="3"/>
  <c r="D491" i="3"/>
  <c r="D527" i="3"/>
  <c r="D479" i="10"/>
  <c r="D535" i="10"/>
  <c r="D241" i="3"/>
  <c r="D228" i="3"/>
  <c r="D417" i="3"/>
  <c r="D326" i="3"/>
  <c r="D878" i="3"/>
  <c r="D770" i="3"/>
  <c r="D983" i="10"/>
  <c r="D776" i="3"/>
  <c r="D733" i="3"/>
  <c r="D571" i="3"/>
  <c r="D663" i="3"/>
  <c r="D730" i="3"/>
  <c r="D221" i="10"/>
  <c r="D273" i="3"/>
  <c r="D504" i="3"/>
  <c r="D341" i="3"/>
  <c r="D430" i="3"/>
  <c r="D702" i="3"/>
  <c r="D856" i="3"/>
  <c r="D228" i="10"/>
  <c r="D4" i="10"/>
  <c r="D230" i="3"/>
  <c r="D198" i="3"/>
  <c r="D207" i="3"/>
  <c r="D831" i="3"/>
  <c r="D356" i="3"/>
  <c r="D694" i="3"/>
  <c r="D740" i="3"/>
  <c r="D757" i="3"/>
  <c r="D287" i="3"/>
  <c r="D319" i="3"/>
  <c r="D822" i="3"/>
  <c r="D362" i="3"/>
  <c r="D882" i="10"/>
  <c r="D379" i="3"/>
  <c r="D972" i="3"/>
  <c r="D697" i="3"/>
  <c r="D381" i="3"/>
  <c r="D336" i="3"/>
  <c r="D994" i="3"/>
  <c r="D722" i="3"/>
  <c r="D494" i="3"/>
  <c r="D360" i="3"/>
  <c r="D226" i="3"/>
  <c r="D236" i="3"/>
  <c r="D232" i="3"/>
  <c r="D246" i="3"/>
  <c r="D243" i="3"/>
  <c r="D183" i="3"/>
  <c r="D170" i="3"/>
  <c r="D192" i="3"/>
  <c r="D190" i="3"/>
  <c r="D164" i="3"/>
  <c r="D173" i="3"/>
  <c r="D184" i="3"/>
  <c r="D172" i="3"/>
  <c r="D166" i="3"/>
  <c r="D178" i="3"/>
  <c r="D231" i="3"/>
  <c r="D209" i="3"/>
  <c r="D908" i="3"/>
  <c r="D871" i="3"/>
  <c r="D619" i="3"/>
  <c r="D719" i="3"/>
  <c r="D794" i="10"/>
  <c r="D587" i="3"/>
  <c r="D38" i="10"/>
  <c r="D303" i="10"/>
  <c r="D354" i="10"/>
  <c r="D142" i="10"/>
  <c r="D625" i="3"/>
  <c r="D204" i="10"/>
  <c r="D346" i="3"/>
  <c r="D867" i="3"/>
  <c r="D290" i="3"/>
  <c r="D84" i="10"/>
  <c r="D615" i="3"/>
  <c r="D29" i="10"/>
  <c r="D406" i="3"/>
  <c r="D212" i="3"/>
  <c r="D240" i="3"/>
  <c r="D97" i="10"/>
  <c r="D316" i="3"/>
  <c r="D225" i="10"/>
  <c r="D620" i="3"/>
  <c r="D705" i="3"/>
  <c r="D840" i="3"/>
  <c r="D463" i="3"/>
  <c r="D941" i="3"/>
  <c r="D893" i="10"/>
  <c r="D879" i="3"/>
  <c r="D868" i="3"/>
  <c r="D447" i="3"/>
  <c r="D552" i="3"/>
  <c r="D292" i="10"/>
  <c r="D761" i="10"/>
  <c r="D174" i="10"/>
  <c r="D809" i="3"/>
  <c r="D872" i="3"/>
  <c r="D155" i="10"/>
  <c r="D637" i="3"/>
  <c r="D238" i="3"/>
  <c r="D244" i="3"/>
  <c r="D202" i="3"/>
  <c r="D921" i="10"/>
  <c r="D106" i="10"/>
  <c r="D561" i="3"/>
  <c r="D267" i="3"/>
  <c r="D917" i="3"/>
  <c r="D532" i="3"/>
  <c r="D541" i="3"/>
  <c r="D444" i="3"/>
  <c r="D669" i="3"/>
  <c r="D897" i="3"/>
  <c r="D626" i="3"/>
  <c r="D579" i="10"/>
  <c r="D423" i="10"/>
  <c r="D661" i="10"/>
  <c r="D841" i="3"/>
  <c r="D388" i="3"/>
  <c r="D502" i="10"/>
  <c r="D654" i="3"/>
  <c r="D912" i="3"/>
  <c r="D213" i="3"/>
  <c r="D247" i="3"/>
  <c r="D219" i="3"/>
  <c r="D215" i="3"/>
  <c r="D222" i="3"/>
  <c r="D176" i="3"/>
  <c r="D182" i="3"/>
  <c r="D191" i="3"/>
  <c r="D175" i="3"/>
  <c r="D194" i="3"/>
  <c r="D195" i="3"/>
  <c r="D185" i="3"/>
  <c r="D180" i="3"/>
  <c r="D3" i="3"/>
  <c r="D2" i="3"/>
  <c r="D74" i="3"/>
  <c r="D7" i="3"/>
  <c r="D50" i="3"/>
  <c r="D9" i="3"/>
  <c r="D22" i="3"/>
  <c r="D20" i="3"/>
  <c r="D90" i="3"/>
  <c r="D11" i="3"/>
  <c r="D80" i="3"/>
  <c r="D103" i="3"/>
  <c r="D60" i="3"/>
  <c r="D28" i="3"/>
  <c r="D65" i="3"/>
  <c r="D59" i="3"/>
  <c r="D66" i="3"/>
  <c r="D85" i="3"/>
  <c r="D68" i="3"/>
  <c r="D62" i="3"/>
  <c r="D45" i="3"/>
  <c r="D56" i="3"/>
  <c r="D51" i="3"/>
  <c r="D114" i="3"/>
  <c r="D71" i="3"/>
  <c r="D47" i="3"/>
  <c r="D6" i="3"/>
  <c r="D84" i="3"/>
  <c r="D98" i="3"/>
  <c r="D24" i="3"/>
  <c r="D146" i="3"/>
  <c r="D158" i="3"/>
  <c r="D157" i="3"/>
  <c r="D148" i="3"/>
  <c r="D156" i="3"/>
  <c r="D155" i="3"/>
  <c r="D43" i="3"/>
  <c r="D88" i="3"/>
  <c r="D104" i="3"/>
  <c r="D63" i="3"/>
  <c r="D107" i="3"/>
  <c r="D40" i="3"/>
  <c r="D108" i="3"/>
  <c r="D69" i="3"/>
  <c r="D70" i="3"/>
  <c r="D29" i="3"/>
  <c r="D36" i="3"/>
  <c r="D23" i="3"/>
  <c r="D105" i="3"/>
  <c r="D110" i="3"/>
  <c r="D15" i="3"/>
  <c r="D46" i="3"/>
  <c r="D4" i="3"/>
  <c r="D109" i="3"/>
  <c r="D34" i="3"/>
  <c r="D111" i="3"/>
  <c r="D37" i="3"/>
  <c r="D112" i="3"/>
  <c r="D78" i="3"/>
  <c r="D75" i="3"/>
  <c r="D13" i="3"/>
  <c r="D21" i="3"/>
  <c r="D19" i="3"/>
  <c r="D153" i="3"/>
  <c r="D162" i="3"/>
  <c r="D138" i="3"/>
  <c r="D137" i="3"/>
  <c r="D136" i="3"/>
  <c r="D147" i="3"/>
  <c r="D17" i="3"/>
  <c r="D116" i="3"/>
  <c r="D25" i="3"/>
  <c r="D113" i="3"/>
  <c r="D95" i="3"/>
  <c r="D118" i="3"/>
  <c r="D16" i="3"/>
  <c r="D96" i="3"/>
  <c r="D48" i="3"/>
  <c r="D30" i="3"/>
  <c r="D115" i="3"/>
  <c r="D54" i="3"/>
  <c r="D82" i="3"/>
  <c r="D106" i="3"/>
  <c r="D42" i="3"/>
  <c r="D5" i="3"/>
  <c r="D86" i="3"/>
  <c r="D117" i="3"/>
  <c r="D89" i="3"/>
  <c r="D79" i="3"/>
  <c r="D83" i="3"/>
  <c r="D99" i="3"/>
  <c r="D12" i="3"/>
  <c r="D100" i="3"/>
  <c r="D58" i="3"/>
  <c r="D32" i="3"/>
  <c r="D33" i="3"/>
  <c r="D94" i="3"/>
  <c r="D140" i="3"/>
  <c r="D145" i="3"/>
  <c r="D160" i="3"/>
  <c r="D152" i="3"/>
  <c r="D154" i="3"/>
  <c r="D151" i="3"/>
  <c r="D139" i="3"/>
  <c r="D144" i="3"/>
  <c r="D27" i="3"/>
  <c r="D77" i="3"/>
  <c r="D101" i="3"/>
  <c r="D26" i="3"/>
  <c r="D92" i="3"/>
  <c r="D61" i="3"/>
  <c r="D52" i="3"/>
  <c r="D73" i="3"/>
  <c r="D44" i="3"/>
  <c r="D57" i="3"/>
  <c r="D87" i="3"/>
  <c r="D91" i="3"/>
  <c r="D72" i="3"/>
  <c r="D53" i="3"/>
  <c r="D76" i="3"/>
  <c r="D102" i="3"/>
  <c r="D18" i="3"/>
  <c r="D31" i="3"/>
  <c r="D97" i="3"/>
  <c r="D35" i="3"/>
  <c r="D8" i="3"/>
  <c r="D10" i="3"/>
  <c r="D67" i="3"/>
  <c r="D93" i="3"/>
  <c r="D55" i="3"/>
  <c r="D49" i="3"/>
  <c r="D41" i="3"/>
  <c r="D64" i="3"/>
  <c r="D14" i="3"/>
  <c r="D81" i="3"/>
  <c r="D142" i="3"/>
  <c r="D163" i="3"/>
  <c r="D161" i="3"/>
  <c r="D150" i="3"/>
  <c r="D143" i="3"/>
  <c r="D141" i="3"/>
  <c r="D149" i="3"/>
  <c r="D159" i="3"/>
  <c r="D135" i="3"/>
  <c r="D125" i="3"/>
  <c r="D123" i="3"/>
  <c r="D122" i="3"/>
  <c r="D124" i="3"/>
  <c r="D132" i="3"/>
  <c r="D131" i="3"/>
  <c r="D134" i="3"/>
  <c r="D126" i="3"/>
  <c r="D121" i="3"/>
  <c r="D129" i="3"/>
  <c r="D130" i="3"/>
  <c r="D119" i="3"/>
  <c r="D133" i="3"/>
  <c r="D128" i="3"/>
  <c r="D120" i="3"/>
  <c r="D127" i="3"/>
  <c r="K108" i="3" l="1"/>
  <c r="I108" i="3"/>
  <c r="J108" i="3"/>
  <c r="F108" i="3"/>
  <c r="H108" i="3"/>
  <c r="I155" i="3"/>
  <c r="K155" i="3"/>
  <c r="J155" i="3"/>
  <c r="F155" i="3"/>
  <c r="H155" i="3"/>
  <c r="K128" i="3"/>
  <c r="H128" i="3"/>
  <c r="F128" i="3"/>
  <c r="I128" i="3"/>
  <c r="J128" i="3"/>
  <c r="J180" i="3"/>
  <c r="K180" i="3"/>
  <c r="F180" i="3"/>
  <c r="I180" i="3"/>
  <c r="H180" i="3"/>
  <c r="I185" i="3"/>
  <c r="J185" i="3"/>
  <c r="F185" i="3"/>
  <c r="H185" i="3"/>
  <c r="K185" i="3"/>
  <c r="H126" i="3"/>
  <c r="K126" i="3"/>
  <c r="I126" i="3"/>
  <c r="F126" i="3"/>
  <c r="J126" i="3"/>
  <c r="I145" i="3"/>
  <c r="K145" i="3"/>
  <c r="F145" i="3"/>
  <c r="H145" i="3"/>
  <c r="J145" i="3"/>
  <c r="F106" i="3"/>
  <c r="J106" i="3"/>
  <c r="K106" i="3"/>
  <c r="I106" i="3"/>
  <c r="H106" i="3"/>
  <c r="I159" i="3"/>
  <c r="F159" i="3"/>
  <c r="J159" i="3"/>
  <c r="K159" i="3"/>
  <c r="H159" i="3"/>
  <c r="H195" i="3"/>
  <c r="J195" i="3"/>
  <c r="K195" i="3"/>
  <c r="F195" i="3"/>
  <c r="I195" i="3"/>
  <c r="K194" i="3"/>
  <c r="J194" i="3"/>
  <c r="F194" i="3"/>
  <c r="I194" i="3"/>
  <c r="H194" i="3"/>
  <c r="F175" i="3"/>
  <c r="I175" i="3"/>
  <c r="H175" i="3"/>
  <c r="K175" i="3"/>
  <c r="J175" i="3"/>
  <c r="F144" i="3"/>
  <c r="K144" i="3"/>
  <c r="I144" i="3"/>
  <c r="J144" i="3"/>
  <c r="H144" i="3"/>
  <c r="K191" i="3"/>
  <c r="H191" i="3"/>
  <c r="F191" i="3"/>
  <c r="I191" i="3"/>
  <c r="J191" i="3"/>
  <c r="F182" i="3"/>
  <c r="I182" i="3"/>
  <c r="J182" i="3"/>
  <c r="K182" i="3"/>
  <c r="H182" i="3"/>
  <c r="F153" i="3"/>
  <c r="J153" i="3"/>
  <c r="I153" i="3"/>
  <c r="K153" i="3"/>
  <c r="H153" i="3"/>
  <c r="H147" i="3"/>
  <c r="F147" i="3"/>
  <c r="I147" i="3"/>
  <c r="K147" i="3"/>
  <c r="J147" i="3"/>
  <c r="H110" i="3"/>
  <c r="F110" i="3"/>
  <c r="K110" i="3"/>
  <c r="I110" i="3"/>
  <c r="J110" i="3"/>
  <c r="H119" i="3"/>
  <c r="I119" i="3"/>
  <c r="J119" i="3"/>
  <c r="K119" i="3"/>
  <c r="F119" i="3"/>
  <c r="H176" i="3"/>
  <c r="K176" i="3"/>
  <c r="I176" i="3"/>
  <c r="J176" i="3"/>
  <c r="F176" i="3"/>
  <c r="J158" i="3"/>
  <c r="F158" i="3"/>
  <c r="K158" i="3"/>
  <c r="I158" i="3"/>
  <c r="H158" i="3"/>
  <c r="J117" i="3"/>
  <c r="F117" i="3"/>
  <c r="K117" i="3"/>
  <c r="H117" i="3"/>
  <c r="I117" i="3"/>
  <c r="J121" i="3"/>
  <c r="F121" i="3"/>
  <c r="K121" i="3"/>
  <c r="H121" i="3"/>
  <c r="I121" i="3"/>
  <c r="H105" i="3"/>
  <c r="K105" i="3"/>
  <c r="F105" i="3"/>
  <c r="I105" i="3"/>
  <c r="J105" i="3"/>
  <c r="I11" i="3"/>
  <c r="F11" i="3"/>
  <c r="H11" i="3"/>
  <c r="J11" i="3"/>
  <c r="K11" i="3"/>
  <c r="H19" i="3"/>
  <c r="J19" i="3"/>
  <c r="F19" i="3"/>
  <c r="K19" i="3"/>
  <c r="I19" i="3"/>
  <c r="I49" i="3"/>
  <c r="J49" i="3"/>
  <c r="H49" i="3"/>
  <c r="K49" i="3"/>
  <c r="F49" i="3"/>
  <c r="F59" i="3"/>
  <c r="J59" i="3"/>
  <c r="I59" i="3"/>
  <c r="H59" i="3"/>
  <c r="K59" i="3"/>
  <c r="H73" i="3"/>
  <c r="K73" i="3"/>
  <c r="F73" i="3"/>
  <c r="J73" i="3"/>
  <c r="I73" i="3"/>
  <c r="I13" i="3"/>
  <c r="F13" i="3"/>
  <c r="H13" i="3"/>
  <c r="J13" i="3"/>
  <c r="K13" i="3"/>
  <c r="K58" i="3"/>
  <c r="I58" i="3"/>
  <c r="F58" i="3"/>
  <c r="H58" i="3"/>
  <c r="J58" i="3"/>
  <c r="F53" i="3"/>
  <c r="I53" i="3"/>
  <c r="J53" i="3"/>
  <c r="K53" i="3"/>
  <c r="H53" i="3"/>
  <c r="K16" i="3"/>
  <c r="H16" i="3"/>
  <c r="F16" i="3"/>
  <c r="I16" i="3"/>
  <c r="J16" i="3"/>
  <c r="H85" i="3"/>
  <c r="K85" i="3"/>
  <c r="F85" i="3"/>
  <c r="J85" i="3"/>
  <c r="I85" i="3"/>
  <c r="I78" i="3"/>
  <c r="K78" i="3"/>
  <c r="H78" i="3"/>
  <c r="J78" i="3"/>
  <c r="F78" i="3"/>
  <c r="H18" i="3"/>
  <c r="K18" i="3"/>
  <c r="J18" i="3"/>
  <c r="I18" i="3"/>
  <c r="F18" i="3"/>
  <c r="F40" i="3"/>
  <c r="J40" i="3"/>
  <c r="H40" i="3"/>
  <c r="K40" i="3"/>
  <c r="I40" i="3"/>
  <c r="F46" i="3"/>
  <c r="K46" i="3"/>
  <c r="I46" i="3"/>
  <c r="J46" i="3"/>
  <c r="H46" i="3"/>
  <c r="I6" i="3"/>
  <c r="F6" i="3"/>
  <c r="K6" i="3"/>
  <c r="J6" i="3"/>
  <c r="H6" i="3"/>
  <c r="J82" i="3"/>
  <c r="K82" i="3"/>
  <c r="F82" i="3"/>
  <c r="I82" i="3"/>
  <c r="H82" i="3"/>
  <c r="J90" i="3"/>
  <c r="H90" i="3"/>
  <c r="F90" i="3"/>
  <c r="K90" i="3"/>
  <c r="I90" i="3"/>
  <c r="K24" i="3"/>
  <c r="F24" i="3"/>
  <c r="H24" i="3"/>
  <c r="J24" i="3"/>
  <c r="I24" i="3"/>
  <c r="K55" i="3"/>
  <c r="F55" i="3"/>
  <c r="H55" i="3"/>
  <c r="I55" i="3"/>
  <c r="J55" i="3"/>
  <c r="F23" i="3"/>
  <c r="K23" i="3"/>
  <c r="J23" i="3"/>
  <c r="H23" i="3"/>
  <c r="I23" i="3"/>
  <c r="K52" i="3"/>
  <c r="J52" i="3"/>
  <c r="I52" i="3"/>
  <c r="F52" i="3"/>
  <c r="H52" i="3"/>
  <c r="I84" i="3"/>
  <c r="H84" i="3"/>
  <c r="K84" i="3"/>
  <c r="F84" i="3"/>
  <c r="J84" i="3"/>
  <c r="J100" i="3"/>
  <c r="H100" i="3"/>
  <c r="I100" i="3"/>
  <c r="F100" i="3"/>
  <c r="K100" i="3"/>
  <c r="K3" i="3"/>
  <c r="F3" i="3"/>
  <c r="I3" i="3"/>
  <c r="J3" i="3"/>
  <c r="H3" i="3"/>
  <c r="J222" i="3"/>
  <c r="H222" i="3"/>
  <c r="F222" i="3"/>
  <c r="I222" i="3"/>
  <c r="K222" i="3"/>
  <c r="J215" i="3"/>
  <c r="I215" i="3"/>
  <c r="F215" i="3"/>
  <c r="K215" i="3"/>
  <c r="H215" i="3"/>
  <c r="J219" i="3"/>
  <c r="F219" i="3"/>
  <c r="I219" i="3"/>
  <c r="K219" i="3"/>
  <c r="H219" i="3"/>
  <c r="K247" i="3"/>
  <c r="I247" i="3"/>
  <c r="J247" i="3"/>
  <c r="H247" i="3"/>
  <c r="F247" i="3"/>
  <c r="H213" i="3"/>
  <c r="I213" i="3"/>
  <c r="F213" i="3"/>
  <c r="K213" i="3"/>
  <c r="J213" i="3"/>
  <c r="J912" i="3"/>
  <c r="K912" i="3"/>
  <c r="F912" i="3"/>
  <c r="I912" i="3"/>
  <c r="H912" i="3"/>
  <c r="F654" i="3"/>
  <c r="K654" i="3"/>
  <c r="J654" i="3"/>
  <c r="H654" i="3"/>
  <c r="I654" i="3"/>
  <c r="K388" i="3"/>
  <c r="J388" i="3"/>
  <c r="H388" i="3"/>
  <c r="F388" i="3"/>
  <c r="I388" i="3"/>
  <c r="K841" i="3"/>
  <c r="H841" i="3"/>
  <c r="J841" i="3"/>
  <c r="F841" i="3"/>
  <c r="I841" i="3"/>
  <c r="K626" i="3"/>
  <c r="H626" i="3"/>
  <c r="J626" i="3"/>
  <c r="F626" i="3"/>
  <c r="I626" i="3"/>
  <c r="F897" i="3"/>
  <c r="I897" i="3"/>
  <c r="K897" i="3"/>
  <c r="J897" i="3"/>
  <c r="H897" i="3"/>
  <c r="H669" i="3"/>
  <c r="I669" i="3"/>
  <c r="K669" i="3"/>
  <c r="J669" i="3"/>
  <c r="F669" i="3"/>
  <c r="J444" i="3"/>
  <c r="K444" i="3"/>
  <c r="F444" i="3"/>
  <c r="H444" i="3"/>
  <c r="I444" i="3"/>
  <c r="H541" i="3"/>
  <c r="K541" i="3"/>
  <c r="J541" i="3"/>
  <c r="F541" i="3"/>
  <c r="I541" i="3"/>
  <c r="F532" i="3"/>
  <c r="J532" i="3"/>
  <c r="K532" i="3"/>
  <c r="I532" i="3"/>
  <c r="H532" i="3"/>
  <c r="H917" i="3"/>
  <c r="I917" i="3"/>
  <c r="K917" i="3"/>
  <c r="F917" i="3"/>
  <c r="J917" i="3"/>
  <c r="K267" i="3"/>
  <c r="J267" i="3"/>
  <c r="F267" i="3"/>
  <c r="I267" i="3"/>
  <c r="H267" i="3"/>
  <c r="J561" i="3"/>
  <c r="F561" i="3"/>
  <c r="H561" i="3"/>
  <c r="I561" i="3"/>
  <c r="K561" i="3"/>
  <c r="K922" i="8"/>
  <c r="J922" i="8"/>
  <c r="F202" i="3"/>
  <c r="K202" i="3"/>
  <c r="H202" i="3"/>
  <c r="J202" i="3"/>
  <c r="I202" i="3"/>
  <c r="I244" i="3"/>
  <c r="F244" i="3"/>
  <c r="J244" i="3"/>
  <c r="H244" i="3"/>
  <c r="K244" i="3"/>
  <c r="I238" i="3"/>
  <c r="F238" i="3"/>
  <c r="J238" i="3"/>
  <c r="H238" i="3"/>
  <c r="K238" i="3"/>
  <c r="K637" i="3"/>
  <c r="J637" i="3"/>
  <c r="H637" i="3"/>
  <c r="F637" i="3"/>
  <c r="I637" i="3"/>
  <c r="I872" i="3"/>
  <c r="K872" i="3"/>
  <c r="J872" i="3"/>
  <c r="F872" i="3"/>
  <c r="H872" i="3"/>
  <c r="F809" i="3"/>
  <c r="J809" i="3"/>
  <c r="H809" i="3"/>
  <c r="K809" i="3"/>
  <c r="I809" i="3"/>
  <c r="K762" i="8"/>
  <c r="J762" i="8"/>
  <c r="J552" i="3"/>
  <c r="K552" i="3"/>
  <c r="F552" i="3"/>
  <c r="I552" i="3"/>
  <c r="H552" i="3"/>
  <c r="J447" i="3"/>
  <c r="F447" i="3"/>
  <c r="I447" i="3"/>
  <c r="H447" i="3"/>
  <c r="K447" i="3"/>
  <c r="H868" i="3"/>
  <c r="I868" i="3"/>
  <c r="J868" i="3"/>
  <c r="K868" i="3"/>
  <c r="F868" i="3"/>
  <c r="F879" i="3"/>
  <c r="H879" i="3"/>
  <c r="K879" i="3"/>
  <c r="I879" i="3"/>
  <c r="J879" i="3"/>
  <c r="K894" i="8"/>
  <c r="J894" i="8"/>
  <c r="I941" i="3"/>
  <c r="K941" i="3"/>
  <c r="F941" i="3"/>
  <c r="J941" i="3"/>
  <c r="H941" i="3"/>
  <c r="F463" i="3"/>
  <c r="J463" i="3"/>
  <c r="I463" i="3"/>
  <c r="K463" i="3"/>
  <c r="H463" i="3"/>
  <c r="F840" i="3"/>
  <c r="J840" i="3"/>
  <c r="I840" i="3"/>
  <c r="K840" i="3"/>
  <c r="H840" i="3"/>
  <c r="H705" i="3"/>
  <c r="F705" i="3"/>
  <c r="K705" i="3"/>
  <c r="J705" i="3"/>
  <c r="I705" i="3"/>
  <c r="K620" i="3"/>
  <c r="I620" i="3"/>
  <c r="H620" i="3"/>
  <c r="F620" i="3"/>
  <c r="J620" i="3"/>
  <c r="K316" i="3"/>
  <c r="I316" i="3"/>
  <c r="J316" i="3"/>
  <c r="F316" i="3"/>
  <c r="H316" i="3"/>
  <c r="H240" i="3"/>
  <c r="F240" i="3"/>
  <c r="I240" i="3"/>
  <c r="K240" i="3"/>
  <c r="J240" i="3"/>
  <c r="H212" i="3"/>
  <c r="K212" i="3"/>
  <c r="J212" i="3"/>
  <c r="I212" i="3"/>
  <c r="F212" i="3"/>
  <c r="J406" i="3"/>
  <c r="I406" i="3"/>
  <c r="F406" i="3"/>
  <c r="H406" i="3"/>
  <c r="K406" i="3"/>
  <c r="K615" i="3"/>
  <c r="I615" i="3"/>
  <c r="H615" i="3"/>
  <c r="F615" i="3"/>
  <c r="J615" i="3"/>
  <c r="K290" i="3"/>
  <c r="I290" i="3"/>
  <c r="H290" i="3"/>
  <c r="F290" i="3"/>
  <c r="J290" i="3"/>
  <c r="I867" i="3"/>
  <c r="J867" i="3"/>
  <c r="H867" i="3"/>
  <c r="F867" i="3"/>
  <c r="K867" i="3"/>
  <c r="K346" i="3"/>
  <c r="H346" i="3"/>
  <c r="F346" i="3"/>
  <c r="J346" i="3"/>
  <c r="I346" i="3"/>
  <c r="F625" i="3"/>
  <c r="K625" i="3"/>
  <c r="I625" i="3"/>
  <c r="J625" i="3"/>
  <c r="H625" i="3"/>
  <c r="F587" i="3"/>
  <c r="J587" i="3"/>
  <c r="K587" i="3"/>
  <c r="H587" i="3"/>
  <c r="I587" i="3"/>
  <c r="J795" i="8"/>
  <c r="K795" i="8"/>
  <c r="F719" i="3"/>
  <c r="H719" i="3"/>
  <c r="I719" i="3"/>
  <c r="J719" i="3"/>
  <c r="K719" i="3"/>
  <c r="H619" i="3"/>
  <c r="F619" i="3"/>
  <c r="I619" i="3"/>
  <c r="K619" i="3"/>
  <c r="J619" i="3"/>
  <c r="I871" i="3"/>
  <c r="H871" i="3"/>
  <c r="F871" i="3"/>
  <c r="J871" i="3"/>
  <c r="K871" i="3"/>
  <c r="F908" i="3"/>
  <c r="K908" i="3"/>
  <c r="J908" i="3"/>
  <c r="I908" i="3"/>
  <c r="H908" i="3"/>
  <c r="I209" i="3"/>
  <c r="J209" i="3"/>
  <c r="K209" i="3"/>
  <c r="H209" i="3"/>
  <c r="F209" i="3"/>
  <c r="J231" i="3"/>
  <c r="H231" i="3"/>
  <c r="I231" i="3"/>
  <c r="F231" i="3"/>
  <c r="K231" i="3"/>
  <c r="J112" i="3"/>
  <c r="H112" i="3"/>
  <c r="F112" i="3"/>
  <c r="K112" i="3"/>
  <c r="I112" i="3"/>
  <c r="K143" i="3"/>
  <c r="J143" i="3"/>
  <c r="H143" i="3"/>
  <c r="I143" i="3"/>
  <c r="F143" i="3"/>
  <c r="K178" i="3"/>
  <c r="H178" i="3"/>
  <c r="F178" i="3"/>
  <c r="I178" i="3"/>
  <c r="J178" i="3"/>
  <c r="K166" i="3"/>
  <c r="I166" i="3"/>
  <c r="J166" i="3"/>
  <c r="F166" i="3"/>
  <c r="H166" i="3"/>
  <c r="H131" i="3"/>
  <c r="J131" i="3"/>
  <c r="I131" i="3"/>
  <c r="K131" i="3"/>
  <c r="F131" i="3"/>
  <c r="K135" i="3"/>
  <c r="H135" i="3"/>
  <c r="J135" i="3"/>
  <c r="F135" i="3"/>
  <c r="I135" i="3"/>
  <c r="H118" i="3"/>
  <c r="F118" i="3"/>
  <c r="I118" i="3"/>
  <c r="K118" i="3"/>
  <c r="J118" i="3"/>
  <c r="J154" i="3"/>
  <c r="F154" i="3"/>
  <c r="H154" i="3"/>
  <c r="I154" i="3"/>
  <c r="K154" i="3"/>
  <c r="F172" i="3"/>
  <c r="H172" i="3"/>
  <c r="J172" i="3"/>
  <c r="K172" i="3"/>
  <c r="I172" i="3"/>
  <c r="J184" i="3"/>
  <c r="H184" i="3"/>
  <c r="F184" i="3"/>
  <c r="I184" i="3"/>
  <c r="K184" i="3"/>
  <c r="J149" i="3"/>
  <c r="I149" i="3"/>
  <c r="K149" i="3"/>
  <c r="H149" i="3"/>
  <c r="F149" i="3"/>
  <c r="K133" i="3"/>
  <c r="I133" i="3"/>
  <c r="F133" i="3"/>
  <c r="H133" i="3"/>
  <c r="J133" i="3"/>
  <c r="I173" i="3"/>
  <c r="J173" i="3"/>
  <c r="K173" i="3"/>
  <c r="H173" i="3"/>
  <c r="F173" i="3"/>
  <c r="I164" i="3"/>
  <c r="F164" i="3"/>
  <c r="J164" i="3"/>
  <c r="H164" i="3"/>
  <c r="K164" i="3"/>
  <c r="H139" i="3"/>
  <c r="F139" i="3"/>
  <c r="K139" i="3"/>
  <c r="J139" i="3"/>
  <c r="I139" i="3"/>
  <c r="K190" i="3"/>
  <c r="J190" i="3"/>
  <c r="H190" i="3"/>
  <c r="I190" i="3"/>
  <c r="F190" i="3"/>
  <c r="F161" i="3"/>
  <c r="K161" i="3"/>
  <c r="J161" i="3"/>
  <c r="I161" i="3"/>
  <c r="H161" i="3"/>
  <c r="I192" i="3"/>
  <c r="F192" i="3"/>
  <c r="J192" i="3"/>
  <c r="K192" i="3"/>
  <c r="H192" i="3"/>
  <c r="I107" i="3"/>
  <c r="J107" i="3"/>
  <c r="K107" i="3"/>
  <c r="H107" i="3"/>
  <c r="F107" i="3"/>
  <c r="K136" i="3"/>
  <c r="J136" i="3"/>
  <c r="I136" i="3"/>
  <c r="H136" i="3"/>
  <c r="F136" i="3"/>
  <c r="H157" i="3"/>
  <c r="F157" i="3"/>
  <c r="I157" i="3"/>
  <c r="K157" i="3"/>
  <c r="J157" i="3"/>
  <c r="I170" i="3"/>
  <c r="J170" i="3"/>
  <c r="F170" i="3"/>
  <c r="H170" i="3"/>
  <c r="K170" i="3"/>
  <c r="K183" i="3"/>
  <c r="H183" i="3"/>
  <c r="J183" i="3"/>
  <c r="I183" i="3"/>
  <c r="F183" i="3"/>
  <c r="I102" i="3"/>
  <c r="K102" i="3"/>
  <c r="F102" i="3"/>
  <c r="H102" i="3"/>
  <c r="J102" i="3"/>
  <c r="H47" i="3"/>
  <c r="K47" i="3"/>
  <c r="J47" i="3"/>
  <c r="I47" i="3"/>
  <c r="F47" i="3"/>
  <c r="J65" i="3"/>
  <c r="K65" i="3"/>
  <c r="I65" i="3"/>
  <c r="H65" i="3"/>
  <c r="F65" i="3"/>
  <c r="I20" i="3"/>
  <c r="F20" i="3"/>
  <c r="K20" i="3"/>
  <c r="J20" i="3"/>
  <c r="H20" i="3"/>
  <c r="I62" i="3"/>
  <c r="K62" i="3"/>
  <c r="F62" i="3"/>
  <c r="J62" i="3"/>
  <c r="H62" i="3"/>
  <c r="F93" i="3"/>
  <c r="I93" i="3"/>
  <c r="H93" i="3"/>
  <c r="J93" i="3"/>
  <c r="K93" i="3"/>
  <c r="K72" i="3"/>
  <c r="H72" i="3"/>
  <c r="F72" i="3"/>
  <c r="I72" i="3"/>
  <c r="J72" i="3"/>
  <c r="I61" i="3"/>
  <c r="J61" i="3"/>
  <c r="H61" i="3"/>
  <c r="F61" i="3"/>
  <c r="K61" i="3"/>
  <c r="K64" i="3"/>
  <c r="I64" i="3"/>
  <c r="J64" i="3"/>
  <c r="H64" i="3"/>
  <c r="F64" i="3"/>
  <c r="F12" i="3"/>
  <c r="J12" i="3"/>
  <c r="I12" i="3"/>
  <c r="H12" i="3"/>
  <c r="K12" i="3"/>
  <c r="F54" i="3"/>
  <c r="J54" i="3"/>
  <c r="H54" i="3"/>
  <c r="I54" i="3"/>
  <c r="K54" i="3"/>
  <c r="K95" i="3"/>
  <c r="J95" i="3"/>
  <c r="I95" i="3"/>
  <c r="H95" i="3"/>
  <c r="F95" i="3"/>
  <c r="K81" i="3"/>
  <c r="J81" i="3"/>
  <c r="F81" i="3"/>
  <c r="I81" i="3"/>
  <c r="H81" i="3"/>
  <c r="F37" i="3"/>
  <c r="I37" i="3"/>
  <c r="K37" i="3"/>
  <c r="J37" i="3"/>
  <c r="H37" i="3"/>
  <c r="F36" i="3"/>
  <c r="I36" i="3"/>
  <c r="J36" i="3"/>
  <c r="H36" i="3"/>
  <c r="K36" i="3"/>
  <c r="I63" i="3"/>
  <c r="J63" i="3"/>
  <c r="H63" i="3"/>
  <c r="K63" i="3"/>
  <c r="F63" i="3"/>
  <c r="J31" i="3"/>
  <c r="K31" i="3"/>
  <c r="F31" i="3"/>
  <c r="H31" i="3"/>
  <c r="I31" i="3"/>
  <c r="I71" i="3"/>
  <c r="F71" i="3"/>
  <c r="K71" i="3"/>
  <c r="H71" i="3"/>
  <c r="J71" i="3"/>
  <c r="H28" i="3"/>
  <c r="J28" i="3"/>
  <c r="F28" i="3"/>
  <c r="I28" i="3"/>
  <c r="K28" i="3"/>
  <c r="J22" i="3"/>
  <c r="F22" i="3"/>
  <c r="H22" i="3"/>
  <c r="K22" i="3"/>
  <c r="I22" i="3"/>
  <c r="K42" i="3"/>
  <c r="J42" i="3"/>
  <c r="H42" i="3"/>
  <c r="I42" i="3"/>
  <c r="F42" i="3"/>
  <c r="K67" i="3"/>
  <c r="J67" i="3"/>
  <c r="H67" i="3"/>
  <c r="I67" i="3"/>
  <c r="F67" i="3"/>
  <c r="I91" i="3"/>
  <c r="F91" i="3"/>
  <c r="H91" i="3"/>
  <c r="K91" i="3"/>
  <c r="J91" i="3"/>
  <c r="J92" i="3"/>
  <c r="F92" i="3"/>
  <c r="H92" i="3"/>
  <c r="K92" i="3"/>
  <c r="I92" i="3"/>
  <c r="I2" i="3"/>
  <c r="H2" i="3"/>
  <c r="F2" i="3"/>
  <c r="K2" i="3"/>
  <c r="J2" i="3"/>
  <c r="F99" i="3"/>
  <c r="H99" i="3"/>
  <c r="K99" i="3"/>
  <c r="I99" i="3"/>
  <c r="J99" i="3"/>
  <c r="J243" i="3"/>
  <c r="I243" i="3"/>
  <c r="H243" i="3"/>
  <c r="K243" i="3"/>
  <c r="F243" i="3"/>
  <c r="I246" i="3"/>
  <c r="J246" i="3"/>
  <c r="F246" i="3"/>
  <c r="H246" i="3"/>
  <c r="K246" i="3"/>
  <c r="J232" i="3"/>
  <c r="F232" i="3"/>
  <c r="H232" i="3"/>
  <c r="I232" i="3"/>
  <c r="K232" i="3"/>
  <c r="I236" i="3"/>
  <c r="K236" i="3"/>
  <c r="J236" i="3"/>
  <c r="F236" i="3"/>
  <c r="H236" i="3"/>
  <c r="F226" i="3"/>
  <c r="K226" i="3"/>
  <c r="H226" i="3"/>
  <c r="I226" i="3"/>
  <c r="J226" i="3"/>
  <c r="J360" i="3"/>
  <c r="F360" i="3"/>
  <c r="K360" i="3"/>
  <c r="I360" i="3"/>
  <c r="H360" i="3"/>
  <c r="K494" i="3"/>
  <c r="J494" i="3"/>
  <c r="I494" i="3"/>
  <c r="F494" i="3"/>
  <c r="H494" i="3"/>
  <c r="F722" i="3"/>
  <c r="H722" i="3"/>
  <c r="J722" i="3"/>
  <c r="K722" i="3"/>
  <c r="I722" i="3"/>
  <c r="I994" i="3"/>
  <c r="K994" i="3"/>
  <c r="J994" i="3"/>
  <c r="H994" i="3"/>
  <c r="F994" i="3"/>
  <c r="I336" i="3"/>
  <c r="K336" i="3"/>
  <c r="J336" i="3"/>
  <c r="H336" i="3"/>
  <c r="F336" i="3"/>
  <c r="F381" i="3"/>
  <c r="H381" i="3"/>
  <c r="I381" i="3"/>
  <c r="J381" i="3"/>
  <c r="K381" i="3"/>
  <c r="I697" i="3"/>
  <c r="F697" i="3"/>
  <c r="H697" i="3"/>
  <c r="K697" i="3"/>
  <c r="J697" i="3"/>
  <c r="I972" i="3"/>
  <c r="H972" i="3"/>
  <c r="K972" i="3"/>
  <c r="J972" i="3"/>
  <c r="F972" i="3"/>
  <c r="J379" i="3"/>
  <c r="F379" i="3"/>
  <c r="K379" i="3"/>
  <c r="H379" i="3"/>
  <c r="I379" i="3"/>
  <c r="J883" i="8"/>
  <c r="K883" i="8"/>
  <c r="J362" i="3"/>
  <c r="H362" i="3"/>
  <c r="I362" i="3"/>
  <c r="K362" i="3"/>
  <c r="F362" i="3"/>
  <c r="F822" i="3"/>
  <c r="K822" i="3"/>
  <c r="H822" i="3"/>
  <c r="I822" i="3"/>
  <c r="J822" i="3"/>
  <c r="J319" i="3"/>
  <c r="H319" i="3"/>
  <c r="F319" i="3"/>
  <c r="I319" i="3"/>
  <c r="K319" i="3"/>
  <c r="I287" i="3"/>
  <c r="F287" i="3"/>
  <c r="H287" i="3"/>
  <c r="K287" i="3"/>
  <c r="J287" i="3"/>
  <c r="J757" i="3"/>
  <c r="H757" i="3"/>
  <c r="I757" i="3"/>
  <c r="K757" i="3"/>
  <c r="F757" i="3"/>
  <c r="J740" i="3"/>
  <c r="I740" i="3"/>
  <c r="K740" i="3"/>
  <c r="H740" i="3"/>
  <c r="F740" i="3"/>
  <c r="I694" i="3"/>
  <c r="J694" i="3"/>
  <c r="K694" i="3"/>
  <c r="F694" i="3"/>
  <c r="H694" i="3"/>
  <c r="I356" i="3"/>
  <c r="J356" i="3"/>
  <c r="K356" i="3"/>
  <c r="F356" i="3"/>
  <c r="H356" i="3"/>
  <c r="K831" i="3"/>
  <c r="J831" i="3"/>
  <c r="H831" i="3"/>
  <c r="F831" i="3"/>
  <c r="I831" i="3"/>
  <c r="H207" i="3"/>
  <c r="K207" i="3"/>
  <c r="I207" i="3"/>
  <c r="J207" i="3"/>
  <c r="F207" i="3"/>
  <c r="K198" i="3"/>
  <c r="F198" i="3"/>
  <c r="J198" i="3"/>
  <c r="I198" i="3"/>
  <c r="H198" i="3"/>
  <c r="K230" i="3"/>
  <c r="J230" i="3"/>
  <c r="F230" i="3"/>
  <c r="H230" i="3"/>
  <c r="I230" i="3"/>
  <c r="J856" i="3"/>
  <c r="F856" i="3"/>
  <c r="I856" i="3"/>
  <c r="K856" i="3"/>
  <c r="H856" i="3"/>
  <c r="I702" i="3"/>
  <c r="H702" i="3"/>
  <c r="K702" i="3"/>
  <c r="F702" i="3"/>
  <c r="J702" i="3"/>
  <c r="H430" i="3"/>
  <c r="F430" i="3"/>
  <c r="I430" i="3"/>
  <c r="J430" i="3"/>
  <c r="K430" i="3"/>
  <c r="H341" i="3"/>
  <c r="I341" i="3"/>
  <c r="F341" i="3"/>
  <c r="J341" i="3"/>
  <c r="K341" i="3"/>
  <c r="K504" i="3"/>
  <c r="H504" i="3"/>
  <c r="J504" i="3"/>
  <c r="I504" i="3"/>
  <c r="F504" i="3"/>
  <c r="H273" i="3"/>
  <c r="J273" i="3"/>
  <c r="F273" i="3"/>
  <c r="I273" i="3"/>
  <c r="K273" i="3"/>
  <c r="F730" i="3"/>
  <c r="J730" i="3"/>
  <c r="I730" i="3"/>
  <c r="K730" i="3"/>
  <c r="H730" i="3"/>
  <c r="F663" i="3"/>
  <c r="J663" i="3"/>
  <c r="I663" i="3"/>
  <c r="H663" i="3"/>
  <c r="K663" i="3"/>
  <c r="K571" i="3"/>
  <c r="F571" i="3"/>
  <c r="J571" i="3"/>
  <c r="H571" i="3"/>
  <c r="I571" i="3"/>
  <c r="J733" i="3"/>
  <c r="K733" i="3"/>
  <c r="F733" i="3"/>
  <c r="I733" i="3"/>
  <c r="H733" i="3"/>
  <c r="H776" i="3"/>
  <c r="F776" i="3"/>
  <c r="I776" i="3"/>
  <c r="K776" i="3"/>
  <c r="J776" i="3"/>
  <c r="J984" i="8"/>
  <c r="K984" i="8"/>
  <c r="J770" i="3"/>
  <c r="I770" i="3"/>
  <c r="K770" i="3"/>
  <c r="F770" i="3"/>
  <c r="H770" i="3"/>
  <c r="F878" i="3"/>
  <c r="J878" i="3"/>
  <c r="I878" i="3"/>
  <c r="K878" i="3"/>
  <c r="H878" i="3"/>
  <c r="J326" i="3"/>
  <c r="K326" i="3"/>
  <c r="H326" i="3"/>
  <c r="F326" i="3"/>
  <c r="I326" i="3"/>
  <c r="I417" i="3"/>
  <c r="J417" i="3"/>
  <c r="K417" i="3"/>
  <c r="H417" i="3"/>
  <c r="F417" i="3"/>
  <c r="K228" i="3"/>
  <c r="F228" i="3"/>
  <c r="I228" i="3"/>
  <c r="J228" i="3"/>
  <c r="H228" i="3"/>
  <c r="J241" i="3"/>
  <c r="K241" i="3"/>
  <c r="I241" i="3"/>
  <c r="F241" i="3"/>
  <c r="H241" i="3"/>
  <c r="K527" i="3"/>
  <c r="H527" i="3"/>
  <c r="I527" i="3"/>
  <c r="J527" i="3"/>
  <c r="F527" i="3"/>
  <c r="K491" i="3"/>
  <c r="I491" i="3"/>
  <c r="H491" i="3"/>
  <c r="J491" i="3"/>
  <c r="F491" i="3"/>
  <c r="K569" i="3"/>
  <c r="H569" i="3"/>
  <c r="F569" i="3"/>
  <c r="J569" i="3"/>
  <c r="I569" i="3"/>
  <c r="F489" i="3"/>
  <c r="K489" i="3"/>
  <c r="I489" i="3"/>
  <c r="H489" i="3"/>
  <c r="J489" i="3"/>
  <c r="H437" i="3"/>
  <c r="K437" i="3"/>
  <c r="F437" i="3"/>
  <c r="J437" i="3"/>
  <c r="I437" i="3"/>
  <c r="J560" i="3"/>
  <c r="I560" i="3"/>
  <c r="F560" i="3"/>
  <c r="H560" i="3"/>
  <c r="K560" i="3"/>
  <c r="H426" i="3"/>
  <c r="I426" i="3"/>
  <c r="F426" i="3"/>
  <c r="J426" i="3"/>
  <c r="K426" i="3"/>
  <c r="K565" i="3"/>
  <c r="H565" i="3"/>
  <c r="J565" i="3"/>
  <c r="F565" i="3"/>
  <c r="I565" i="3"/>
  <c r="K812" i="3"/>
  <c r="H812" i="3"/>
  <c r="J812" i="3"/>
  <c r="I812" i="3"/>
  <c r="F812" i="3"/>
  <c r="H685" i="3"/>
  <c r="J685" i="3"/>
  <c r="F685" i="3"/>
  <c r="K685" i="3"/>
  <c r="I685" i="3"/>
  <c r="J283" i="3"/>
  <c r="I283" i="3"/>
  <c r="H283" i="3"/>
  <c r="F283" i="3"/>
  <c r="K283" i="3"/>
  <c r="K857" i="8"/>
  <c r="J857" i="8"/>
  <c r="I450" i="3"/>
  <c r="F450" i="3"/>
  <c r="H450" i="3"/>
  <c r="J450" i="3"/>
  <c r="K450" i="3"/>
  <c r="I239" i="3"/>
  <c r="H239" i="3"/>
  <c r="J239" i="3"/>
  <c r="F239" i="3"/>
  <c r="K239" i="3"/>
  <c r="H218" i="3"/>
  <c r="J218" i="3"/>
  <c r="F218" i="3"/>
  <c r="I218" i="3"/>
  <c r="K218" i="3"/>
  <c r="I132" i="3"/>
  <c r="F132" i="3"/>
  <c r="J132" i="3"/>
  <c r="H132" i="3"/>
  <c r="K132" i="3"/>
  <c r="J196" i="3"/>
  <c r="F196" i="3"/>
  <c r="K196" i="3"/>
  <c r="I196" i="3"/>
  <c r="H196" i="3"/>
  <c r="J146" i="3"/>
  <c r="I146" i="3"/>
  <c r="H146" i="3"/>
  <c r="F146" i="3"/>
  <c r="K146" i="3"/>
  <c r="H113" i="3"/>
  <c r="J113" i="3"/>
  <c r="F113" i="3"/>
  <c r="I113" i="3"/>
  <c r="K113" i="3"/>
  <c r="I156" i="3"/>
  <c r="J156" i="3"/>
  <c r="F156" i="3"/>
  <c r="H156" i="3"/>
  <c r="K156" i="3"/>
  <c r="J111" i="3"/>
  <c r="K111" i="3"/>
  <c r="F111" i="3"/>
  <c r="H111" i="3"/>
  <c r="I111" i="3"/>
  <c r="I150" i="3"/>
  <c r="K150" i="3"/>
  <c r="H150" i="3"/>
  <c r="J150" i="3"/>
  <c r="F150" i="3"/>
  <c r="K160" i="3"/>
  <c r="H160" i="3"/>
  <c r="I160" i="3"/>
  <c r="J160" i="3"/>
  <c r="F160" i="3"/>
  <c r="F123" i="3"/>
  <c r="K123" i="3"/>
  <c r="J123" i="3"/>
  <c r="H123" i="3"/>
  <c r="I123" i="3"/>
  <c r="F142" i="3"/>
  <c r="I142" i="3"/>
  <c r="J142" i="3"/>
  <c r="K142" i="3"/>
  <c r="H142" i="3"/>
  <c r="K115" i="3"/>
  <c r="H115" i="3"/>
  <c r="J115" i="3"/>
  <c r="I115" i="3"/>
  <c r="F115" i="3"/>
  <c r="F141" i="3"/>
  <c r="H141" i="3"/>
  <c r="J141" i="3"/>
  <c r="K141" i="3"/>
  <c r="I141" i="3"/>
  <c r="I169" i="3"/>
  <c r="F169" i="3"/>
  <c r="J169" i="3"/>
  <c r="K169" i="3"/>
  <c r="H169" i="3"/>
  <c r="K114" i="3"/>
  <c r="F114" i="3"/>
  <c r="I114" i="3"/>
  <c r="J114" i="3"/>
  <c r="H114" i="3"/>
  <c r="J162" i="3"/>
  <c r="K162" i="3"/>
  <c r="I162" i="3"/>
  <c r="F162" i="3"/>
  <c r="H162" i="3"/>
  <c r="K140" i="3"/>
  <c r="F140" i="3"/>
  <c r="H140" i="3"/>
  <c r="J140" i="3"/>
  <c r="I140" i="3"/>
  <c r="F120" i="3"/>
  <c r="H120" i="3"/>
  <c r="K120" i="3"/>
  <c r="J120" i="3"/>
  <c r="I120" i="3"/>
  <c r="J127" i="3"/>
  <c r="F127" i="3"/>
  <c r="I127" i="3"/>
  <c r="K127" i="3"/>
  <c r="H127" i="3"/>
  <c r="F171" i="3"/>
  <c r="K171" i="3"/>
  <c r="I171" i="3"/>
  <c r="H171" i="3"/>
  <c r="J171" i="3"/>
  <c r="F197" i="3"/>
  <c r="I197" i="3"/>
  <c r="J197" i="3"/>
  <c r="K197" i="3"/>
  <c r="H197" i="3"/>
  <c r="I134" i="3"/>
  <c r="H134" i="3"/>
  <c r="K134" i="3"/>
  <c r="J134" i="3"/>
  <c r="F134" i="3"/>
  <c r="I181" i="3"/>
  <c r="J181" i="3"/>
  <c r="H181" i="3"/>
  <c r="K181" i="3"/>
  <c r="F181" i="3"/>
  <c r="J151" i="3"/>
  <c r="H151" i="3"/>
  <c r="I151" i="3"/>
  <c r="F151" i="3"/>
  <c r="K151" i="3"/>
  <c r="H104" i="3"/>
  <c r="F104" i="3"/>
  <c r="J104" i="3"/>
  <c r="I104" i="3"/>
  <c r="K104" i="3"/>
  <c r="I33" i="3"/>
  <c r="H33" i="3"/>
  <c r="J33" i="3"/>
  <c r="F33" i="3"/>
  <c r="K33" i="3"/>
  <c r="K10" i="3"/>
  <c r="H10" i="3"/>
  <c r="F10" i="3"/>
  <c r="I10" i="3"/>
  <c r="J10" i="3"/>
  <c r="H29" i="3"/>
  <c r="K29" i="3"/>
  <c r="I29" i="3"/>
  <c r="J29" i="3"/>
  <c r="F29" i="3"/>
  <c r="H9" i="3"/>
  <c r="I9" i="3"/>
  <c r="F9" i="3"/>
  <c r="J9" i="3"/>
  <c r="K9" i="3"/>
  <c r="F86" i="3"/>
  <c r="J86" i="3"/>
  <c r="K86" i="3"/>
  <c r="H86" i="3"/>
  <c r="I86" i="3"/>
  <c r="F83" i="3"/>
  <c r="J83" i="3"/>
  <c r="I83" i="3"/>
  <c r="H83" i="3"/>
  <c r="K83" i="3"/>
  <c r="K60" i="3"/>
  <c r="J60" i="3"/>
  <c r="I60" i="3"/>
  <c r="F60" i="3"/>
  <c r="H60" i="3"/>
  <c r="J26" i="3"/>
  <c r="I26" i="3"/>
  <c r="K26" i="3"/>
  <c r="H26" i="3"/>
  <c r="F26" i="3"/>
  <c r="J21" i="3"/>
  <c r="H21" i="3"/>
  <c r="K21" i="3"/>
  <c r="F21" i="3"/>
  <c r="I21" i="3"/>
  <c r="K34" i="3"/>
  <c r="I34" i="3"/>
  <c r="H34" i="3"/>
  <c r="F34" i="3"/>
  <c r="J34" i="3"/>
  <c r="H87" i="3"/>
  <c r="I87" i="3"/>
  <c r="F87" i="3"/>
  <c r="K87" i="3"/>
  <c r="J87" i="3"/>
  <c r="H25" i="3"/>
  <c r="I25" i="3"/>
  <c r="K25" i="3"/>
  <c r="J25" i="3"/>
  <c r="F25" i="3"/>
  <c r="H66" i="3"/>
  <c r="J66" i="3"/>
  <c r="K66" i="3"/>
  <c r="F66" i="3"/>
  <c r="I66" i="3"/>
  <c r="J51" i="3"/>
  <c r="H51" i="3"/>
  <c r="K51" i="3"/>
  <c r="I51" i="3"/>
  <c r="F51" i="3"/>
  <c r="I30" i="3"/>
  <c r="J30" i="3"/>
  <c r="K30" i="3"/>
  <c r="H30" i="3"/>
  <c r="F30" i="3"/>
  <c r="I88" i="3"/>
  <c r="K88" i="3"/>
  <c r="J88" i="3"/>
  <c r="H88" i="3"/>
  <c r="F88" i="3"/>
  <c r="H75" i="3"/>
  <c r="K75" i="3"/>
  <c r="F75" i="3"/>
  <c r="I75" i="3"/>
  <c r="J75" i="3"/>
  <c r="F8" i="3"/>
  <c r="H8" i="3"/>
  <c r="K8" i="3"/>
  <c r="J8" i="3"/>
  <c r="I8" i="3"/>
  <c r="H5" i="3"/>
  <c r="F5" i="3"/>
  <c r="K5" i="3"/>
  <c r="J5" i="3"/>
  <c r="I5" i="3"/>
  <c r="F50" i="3"/>
  <c r="H50" i="3"/>
  <c r="K50" i="3"/>
  <c r="J50" i="3"/>
  <c r="I50" i="3"/>
  <c r="J15" i="3"/>
  <c r="F15" i="3"/>
  <c r="I15" i="3"/>
  <c r="K15" i="3"/>
  <c r="H15" i="3"/>
  <c r="F79" i="3"/>
  <c r="H79" i="3"/>
  <c r="K79" i="3"/>
  <c r="I79" i="3"/>
  <c r="J79" i="3"/>
  <c r="K70" i="3"/>
  <c r="I70" i="3"/>
  <c r="F70" i="3"/>
  <c r="J70" i="3"/>
  <c r="H70" i="3"/>
  <c r="H101" i="3"/>
  <c r="K101" i="3"/>
  <c r="F101" i="3"/>
  <c r="J101" i="3"/>
  <c r="I101" i="3"/>
  <c r="J98" i="3"/>
  <c r="I98" i="3"/>
  <c r="H98" i="3"/>
  <c r="F98" i="3"/>
  <c r="K98" i="3"/>
  <c r="K203" i="3"/>
  <c r="I203" i="3"/>
  <c r="J203" i="3"/>
  <c r="H203" i="3"/>
  <c r="F203" i="3"/>
  <c r="F200" i="3"/>
  <c r="K200" i="3"/>
  <c r="I200" i="3"/>
  <c r="H200" i="3"/>
  <c r="J200" i="3"/>
  <c r="J206" i="3"/>
  <c r="K206" i="3"/>
  <c r="H206" i="3"/>
  <c r="F206" i="3"/>
  <c r="I206" i="3"/>
  <c r="F224" i="3"/>
  <c r="H224" i="3"/>
  <c r="J224" i="3"/>
  <c r="I224" i="3"/>
  <c r="K224" i="3"/>
  <c r="J205" i="3"/>
  <c r="I205" i="3"/>
  <c r="H205" i="3"/>
  <c r="F205" i="3"/>
  <c r="K205" i="3"/>
  <c r="F608" i="3"/>
  <c r="J608" i="3"/>
  <c r="K608" i="3"/>
  <c r="I608" i="3"/>
  <c r="H608" i="3"/>
  <c r="F645" i="3"/>
  <c r="I645" i="3"/>
  <c r="J645" i="3"/>
  <c r="K645" i="3"/>
  <c r="H645" i="3"/>
  <c r="F264" i="3"/>
  <c r="H264" i="3"/>
  <c r="J264" i="3"/>
  <c r="K264" i="3"/>
  <c r="I264" i="3"/>
  <c r="J743" i="8"/>
  <c r="K743" i="8"/>
  <c r="K728" i="8"/>
  <c r="J728" i="8"/>
  <c r="K725" i="3"/>
  <c r="I725" i="3"/>
  <c r="H725" i="3"/>
  <c r="F725" i="3"/>
  <c r="J725" i="3"/>
  <c r="K837" i="8"/>
  <c r="J837" i="8"/>
  <c r="J295" i="3"/>
  <c r="H295" i="3"/>
  <c r="I295" i="3"/>
  <c r="F295" i="3"/>
  <c r="K295" i="3"/>
  <c r="I386" i="3"/>
  <c r="H386" i="3"/>
  <c r="K386" i="3"/>
  <c r="J386" i="3"/>
  <c r="F386" i="3"/>
  <c r="I435" i="3"/>
  <c r="J435" i="3"/>
  <c r="H435" i="3"/>
  <c r="F435" i="3"/>
  <c r="K435" i="3"/>
  <c r="K972" i="8"/>
  <c r="J972" i="8"/>
  <c r="H249" i="3"/>
  <c r="I249" i="3"/>
  <c r="K249" i="3"/>
  <c r="F249" i="3"/>
  <c r="J249" i="3"/>
  <c r="H201" i="3"/>
  <c r="I201" i="3"/>
  <c r="J201" i="3"/>
  <c r="F201" i="3"/>
  <c r="K201" i="3"/>
  <c r="K211" i="3"/>
  <c r="J211" i="3"/>
  <c r="I211" i="3"/>
  <c r="H211" i="3"/>
  <c r="F211" i="3"/>
  <c r="J849" i="8"/>
  <c r="K849" i="8"/>
  <c r="H285" i="3"/>
  <c r="I285" i="3"/>
  <c r="F285" i="3"/>
  <c r="K285" i="3"/>
  <c r="J285" i="3"/>
  <c r="H894" i="3"/>
  <c r="J894" i="3"/>
  <c r="K894" i="3"/>
  <c r="I894" i="3"/>
  <c r="F894" i="3"/>
  <c r="J798" i="3"/>
  <c r="F798" i="3"/>
  <c r="K798" i="3"/>
  <c r="H798" i="3"/>
  <c r="I798" i="3"/>
  <c r="I556" i="3"/>
  <c r="K556" i="3"/>
  <c r="J556" i="3"/>
  <c r="H556" i="3"/>
  <c r="F556" i="3"/>
  <c r="I659" i="3"/>
  <c r="K659" i="3"/>
  <c r="J659" i="3"/>
  <c r="H659" i="3"/>
  <c r="F659" i="3"/>
  <c r="K252" i="3"/>
  <c r="F252" i="3"/>
  <c r="J252" i="3"/>
  <c r="H252" i="3"/>
  <c r="I252" i="3"/>
  <c r="K396" i="3"/>
  <c r="J396" i="3"/>
  <c r="F396" i="3"/>
  <c r="H396" i="3"/>
  <c r="I396" i="3"/>
  <c r="I342" i="3"/>
  <c r="J342" i="3"/>
  <c r="K342" i="3"/>
  <c r="H342" i="3"/>
  <c r="F342" i="3"/>
  <c r="J764" i="3"/>
  <c r="I764" i="3"/>
  <c r="H764" i="3"/>
  <c r="K764" i="3"/>
  <c r="F764" i="3"/>
  <c r="J976" i="8"/>
  <c r="K976" i="8"/>
  <c r="I681" i="3"/>
  <c r="H681" i="3"/>
  <c r="J681" i="3"/>
  <c r="F681" i="3"/>
  <c r="K681" i="3"/>
  <c r="J498" i="3"/>
  <c r="H498" i="3"/>
  <c r="F498" i="3"/>
  <c r="K498" i="3"/>
  <c r="I498" i="3"/>
  <c r="J676" i="3"/>
  <c r="K676" i="3"/>
  <c r="F676" i="3"/>
  <c r="H676" i="3"/>
  <c r="I676" i="3"/>
  <c r="J672" i="3"/>
  <c r="F672" i="3"/>
  <c r="K672" i="3"/>
  <c r="H672" i="3"/>
  <c r="I672" i="3"/>
  <c r="I439" i="3"/>
  <c r="J439" i="3"/>
  <c r="K439" i="3"/>
  <c r="H439" i="3"/>
  <c r="F439" i="3"/>
  <c r="J907" i="8"/>
  <c r="K907" i="8"/>
  <c r="F847" i="3"/>
  <c r="I847" i="3"/>
  <c r="H847" i="3"/>
  <c r="J847" i="3"/>
  <c r="K847" i="3"/>
  <c r="J242" i="3"/>
  <c r="F242" i="3"/>
  <c r="K242" i="3"/>
  <c r="I242" i="3"/>
  <c r="H242" i="3"/>
  <c r="K199" i="3"/>
  <c r="I199" i="3"/>
  <c r="F199" i="3"/>
  <c r="H199" i="3"/>
  <c r="J199" i="3"/>
  <c r="K315" i="3"/>
  <c r="H315" i="3"/>
  <c r="J315" i="3"/>
  <c r="F315" i="3"/>
  <c r="I315" i="3"/>
  <c r="I408" i="3"/>
  <c r="H408" i="3"/>
  <c r="K408" i="3"/>
  <c r="F408" i="3"/>
  <c r="J408" i="3"/>
  <c r="K413" i="3"/>
  <c r="J413" i="3"/>
  <c r="I413" i="3"/>
  <c r="F413" i="3"/>
  <c r="H413" i="3"/>
  <c r="J792" i="8"/>
  <c r="K792" i="8"/>
  <c r="H348" i="3"/>
  <c r="K348" i="3"/>
  <c r="F348" i="3"/>
  <c r="I348" i="3"/>
  <c r="J348" i="3"/>
  <c r="H378" i="3"/>
  <c r="F378" i="3"/>
  <c r="K378" i="3"/>
  <c r="J378" i="3"/>
  <c r="I378" i="3"/>
  <c r="H470" i="3"/>
  <c r="J470" i="3"/>
  <c r="I470" i="3"/>
  <c r="F470" i="3"/>
  <c r="K470" i="3"/>
  <c r="I613" i="3"/>
  <c r="J613" i="3"/>
  <c r="F613" i="3"/>
  <c r="K613" i="3"/>
  <c r="H613" i="3"/>
  <c r="K708" i="3"/>
  <c r="F708" i="3"/>
  <c r="H708" i="3"/>
  <c r="I708" i="3"/>
  <c r="J708" i="3"/>
  <c r="I382" i="3"/>
  <c r="J382" i="3"/>
  <c r="F382" i="3"/>
  <c r="K382" i="3"/>
  <c r="H382" i="3"/>
  <c r="H523" i="3"/>
  <c r="J523" i="3"/>
  <c r="F523" i="3"/>
  <c r="K523" i="3"/>
  <c r="I523" i="3"/>
  <c r="J977" i="8"/>
  <c r="K977" i="8"/>
  <c r="H854" i="3"/>
  <c r="F854" i="3"/>
  <c r="K854" i="3"/>
  <c r="J854" i="3"/>
  <c r="I854" i="3"/>
  <c r="H305" i="3"/>
  <c r="F305" i="3"/>
  <c r="J305" i="3"/>
  <c r="I305" i="3"/>
  <c r="K305" i="3"/>
  <c r="F788" i="3"/>
  <c r="J788" i="3"/>
  <c r="I788" i="3"/>
  <c r="H788" i="3"/>
  <c r="K788" i="3"/>
  <c r="K486" i="3"/>
  <c r="J486" i="3"/>
  <c r="I486" i="3"/>
  <c r="F486" i="3"/>
  <c r="H486" i="3"/>
  <c r="H223" i="3"/>
  <c r="J223" i="3"/>
  <c r="K223" i="3"/>
  <c r="I223" i="3"/>
  <c r="F223" i="3"/>
  <c r="J216" i="3"/>
  <c r="F216" i="3"/>
  <c r="H216" i="3"/>
  <c r="K216" i="3"/>
  <c r="I216" i="3"/>
  <c r="K116" i="3"/>
  <c r="J116" i="3"/>
  <c r="I116" i="3"/>
  <c r="F116" i="3"/>
  <c r="H116" i="3"/>
  <c r="K174" i="3"/>
  <c r="F174" i="3"/>
  <c r="H174" i="3"/>
  <c r="I174" i="3"/>
  <c r="J174" i="3"/>
  <c r="K137" i="3"/>
  <c r="J137" i="3"/>
  <c r="H137" i="3"/>
  <c r="I137" i="3"/>
  <c r="F137" i="3"/>
  <c r="I193" i="3"/>
  <c r="H193" i="3"/>
  <c r="K193" i="3"/>
  <c r="J193" i="3"/>
  <c r="F193" i="3"/>
  <c r="I163" i="3"/>
  <c r="H163" i="3"/>
  <c r="F163" i="3"/>
  <c r="J163" i="3"/>
  <c r="K163" i="3"/>
  <c r="H125" i="3"/>
  <c r="J125" i="3"/>
  <c r="K125" i="3"/>
  <c r="I125" i="3"/>
  <c r="F125" i="3"/>
  <c r="I167" i="3"/>
  <c r="F167" i="3"/>
  <c r="K167" i="3"/>
  <c r="J167" i="3"/>
  <c r="H167" i="3"/>
  <c r="J148" i="3"/>
  <c r="K148" i="3"/>
  <c r="I148" i="3"/>
  <c r="H148" i="3"/>
  <c r="F148" i="3"/>
  <c r="H165" i="3"/>
  <c r="J165" i="3"/>
  <c r="K165" i="3"/>
  <c r="I165" i="3"/>
  <c r="F165" i="3"/>
  <c r="K177" i="3"/>
  <c r="H177" i="3"/>
  <c r="J177" i="3"/>
  <c r="I177" i="3"/>
  <c r="F177" i="3"/>
  <c r="K179" i="3"/>
  <c r="I179" i="3"/>
  <c r="F179" i="3"/>
  <c r="H179" i="3"/>
  <c r="J179" i="3"/>
  <c r="H186" i="3"/>
  <c r="K186" i="3"/>
  <c r="I186" i="3"/>
  <c r="J186" i="3"/>
  <c r="F186" i="3"/>
  <c r="J124" i="3"/>
  <c r="K124" i="3"/>
  <c r="H124" i="3"/>
  <c r="F124" i="3"/>
  <c r="I124" i="3"/>
  <c r="K122" i="3"/>
  <c r="J122" i="3"/>
  <c r="F122" i="3"/>
  <c r="I122" i="3"/>
  <c r="H122" i="3"/>
  <c r="K130" i="3"/>
  <c r="H130" i="3"/>
  <c r="J130" i="3"/>
  <c r="F130" i="3"/>
  <c r="I130" i="3"/>
  <c r="K152" i="3"/>
  <c r="J152" i="3"/>
  <c r="F152" i="3"/>
  <c r="H152" i="3"/>
  <c r="I152" i="3"/>
  <c r="H168" i="3"/>
  <c r="J168" i="3"/>
  <c r="I168" i="3"/>
  <c r="K168" i="3"/>
  <c r="F168" i="3"/>
  <c r="F189" i="3"/>
  <c r="J189" i="3"/>
  <c r="I189" i="3"/>
  <c r="H189" i="3"/>
  <c r="K189" i="3"/>
  <c r="K109" i="3"/>
  <c r="I109" i="3"/>
  <c r="F109" i="3"/>
  <c r="H109" i="3"/>
  <c r="J109" i="3"/>
  <c r="F187" i="3"/>
  <c r="J187" i="3"/>
  <c r="I187" i="3"/>
  <c r="K187" i="3"/>
  <c r="H187" i="3"/>
  <c r="H138" i="3"/>
  <c r="I138" i="3"/>
  <c r="K138" i="3"/>
  <c r="F138" i="3"/>
  <c r="J138" i="3"/>
  <c r="I188" i="3"/>
  <c r="K188" i="3"/>
  <c r="J188" i="3"/>
  <c r="F188" i="3"/>
  <c r="H188" i="3"/>
  <c r="J129" i="3"/>
  <c r="F129" i="3"/>
  <c r="H129" i="3"/>
  <c r="I129" i="3"/>
  <c r="K129" i="3"/>
  <c r="I103" i="3"/>
  <c r="J103" i="3"/>
  <c r="K103" i="3"/>
  <c r="H103" i="3"/>
  <c r="F103" i="3"/>
  <c r="K7" i="3"/>
  <c r="I7" i="3"/>
  <c r="H7" i="3"/>
  <c r="F7" i="3"/>
  <c r="J7" i="3"/>
  <c r="I14" i="3"/>
  <c r="J14" i="3"/>
  <c r="K14" i="3"/>
  <c r="F14" i="3"/>
  <c r="H14" i="3"/>
  <c r="H56" i="3"/>
  <c r="K56" i="3"/>
  <c r="J56" i="3"/>
  <c r="F56" i="3"/>
  <c r="I56" i="3"/>
  <c r="F57" i="3"/>
  <c r="I57" i="3"/>
  <c r="H57" i="3"/>
  <c r="J57" i="3"/>
  <c r="K57" i="3"/>
  <c r="I77" i="3"/>
  <c r="K77" i="3"/>
  <c r="F77" i="3"/>
  <c r="H77" i="3"/>
  <c r="J77" i="3"/>
  <c r="K41" i="3"/>
  <c r="J41" i="3"/>
  <c r="F41" i="3"/>
  <c r="I41" i="3"/>
  <c r="H41" i="3"/>
  <c r="I35" i="3"/>
  <c r="H35" i="3"/>
  <c r="F35" i="3"/>
  <c r="K35" i="3"/>
  <c r="J35" i="3"/>
  <c r="J48" i="3"/>
  <c r="H48" i="3"/>
  <c r="K48" i="3"/>
  <c r="F48" i="3"/>
  <c r="I48" i="3"/>
  <c r="J17" i="3"/>
  <c r="F17" i="3"/>
  <c r="I17" i="3"/>
  <c r="H17" i="3"/>
  <c r="K17" i="3"/>
  <c r="K76" i="3"/>
  <c r="J76" i="3"/>
  <c r="F76" i="3"/>
  <c r="I76" i="3"/>
  <c r="H76" i="3"/>
  <c r="F89" i="3"/>
  <c r="K89" i="3"/>
  <c r="I89" i="3"/>
  <c r="J89" i="3"/>
  <c r="H89" i="3"/>
  <c r="F69" i="3"/>
  <c r="K69" i="3"/>
  <c r="I69" i="3"/>
  <c r="H69" i="3"/>
  <c r="J69" i="3"/>
  <c r="K43" i="3"/>
  <c r="J43" i="3"/>
  <c r="I43" i="3"/>
  <c r="H43" i="3"/>
  <c r="F43" i="3"/>
  <c r="H68" i="3"/>
  <c r="K68" i="3"/>
  <c r="F68" i="3"/>
  <c r="I68" i="3"/>
  <c r="J68" i="3"/>
  <c r="I4" i="3"/>
  <c r="H4" i="3"/>
  <c r="J4" i="3"/>
  <c r="F4" i="3"/>
  <c r="K4" i="3"/>
  <c r="J80" i="3"/>
  <c r="I80" i="3"/>
  <c r="H80" i="3"/>
  <c r="K80" i="3"/>
  <c r="F80" i="3"/>
  <c r="F74" i="3"/>
  <c r="J74" i="3"/>
  <c r="H74" i="3"/>
  <c r="I74" i="3"/>
  <c r="K74" i="3"/>
  <c r="K32" i="3"/>
  <c r="F32" i="3"/>
  <c r="J32" i="3"/>
  <c r="H32" i="3"/>
  <c r="I32" i="3"/>
  <c r="I45" i="3"/>
  <c r="H45" i="3"/>
  <c r="J45" i="3"/>
  <c r="K45" i="3"/>
  <c r="F45" i="3"/>
  <c r="F44" i="3"/>
  <c r="I44" i="3"/>
  <c r="H44" i="3"/>
  <c r="K44" i="3"/>
  <c r="J44" i="3"/>
  <c r="J27" i="3"/>
  <c r="K27" i="3"/>
  <c r="H27" i="3"/>
  <c r="I27" i="3"/>
  <c r="F27" i="3"/>
  <c r="H94" i="3"/>
  <c r="K94" i="3"/>
  <c r="F94" i="3"/>
  <c r="I94" i="3"/>
  <c r="J94" i="3"/>
  <c r="J97" i="3"/>
  <c r="F97" i="3"/>
  <c r="K97" i="3"/>
  <c r="I97" i="3"/>
  <c r="H97" i="3"/>
  <c r="J96" i="3"/>
  <c r="F96" i="3"/>
  <c r="I96" i="3"/>
  <c r="K96" i="3"/>
  <c r="H96" i="3"/>
  <c r="F217" i="3"/>
  <c r="J217" i="3"/>
  <c r="K217" i="3"/>
  <c r="I217" i="3"/>
  <c r="H217" i="3"/>
  <c r="F214" i="3"/>
  <c r="J214" i="3"/>
  <c r="K214" i="3"/>
  <c r="I214" i="3"/>
  <c r="H214" i="3"/>
  <c r="K248" i="3"/>
  <c r="F248" i="3"/>
  <c r="I248" i="3"/>
  <c r="H248" i="3"/>
  <c r="J248" i="3"/>
  <c r="K237" i="3"/>
  <c r="I237" i="3"/>
  <c r="H237" i="3"/>
  <c r="J237" i="3"/>
  <c r="F237" i="3"/>
  <c r="H229" i="3"/>
  <c r="F229" i="3"/>
  <c r="J229" i="3"/>
  <c r="K229" i="3"/>
  <c r="I229" i="3"/>
  <c r="H763" i="3"/>
  <c r="F763" i="3"/>
  <c r="K763" i="3"/>
  <c r="J763" i="3"/>
  <c r="I763" i="3"/>
  <c r="H270" i="3"/>
  <c r="J270" i="3"/>
  <c r="K270" i="3"/>
  <c r="F270" i="3"/>
  <c r="I270" i="3"/>
  <c r="K689" i="3"/>
  <c r="I689" i="3"/>
  <c r="H689" i="3"/>
  <c r="F689" i="3"/>
  <c r="J689" i="3"/>
  <c r="F449" i="3"/>
  <c r="I449" i="3"/>
  <c r="J449" i="3"/>
  <c r="H449" i="3"/>
  <c r="K449" i="3"/>
  <c r="F434" i="3"/>
  <c r="J434" i="3"/>
  <c r="I434" i="3"/>
  <c r="H434" i="3"/>
  <c r="K434" i="3"/>
  <c r="H474" i="3"/>
  <c r="I474" i="3"/>
  <c r="J474" i="3"/>
  <c r="K474" i="3"/>
  <c r="F474" i="3"/>
  <c r="F633" i="3"/>
  <c r="J633" i="3"/>
  <c r="I633" i="3"/>
  <c r="H633" i="3"/>
  <c r="K633" i="3"/>
  <c r="F368" i="3"/>
  <c r="K368" i="3"/>
  <c r="I368" i="3"/>
  <c r="J368" i="3"/>
  <c r="H368" i="3"/>
  <c r="J280" i="3"/>
  <c r="H280" i="3"/>
  <c r="K280" i="3"/>
  <c r="I280" i="3"/>
  <c r="F280" i="3"/>
  <c r="J926" i="3"/>
  <c r="F926" i="3"/>
  <c r="H926" i="3"/>
  <c r="K926" i="3"/>
  <c r="I926" i="3"/>
  <c r="K39" i="3"/>
  <c r="H39" i="3"/>
  <c r="I39" i="3"/>
  <c r="J39" i="3"/>
  <c r="F39" i="3"/>
  <c r="J919" i="3"/>
  <c r="F919" i="3"/>
  <c r="I919" i="3"/>
  <c r="H919" i="3"/>
  <c r="K919" i="3"/>
  <c r="K256" i="3"/>
  <c r="I256" i="3"/>
  <c r="F256" i="3"/>
  <c r="H256" i="3"/>
  <c r="J256" i="3"/>
  <c r="F278" i="3"/>
  <c r="I278" i="3"/>
  <c r="H278" i="3"/>
  <c r="J278" i="3"/>
  <c r="K278" i="3"/>
  <c r="J452" i="3"/>
  <c r="F452" i="3"/>
  <c r="I452" i="3"/>
  <c r="K452" i="3"/>
  <c r="H452" i="3"/>
  <c r="H322" i="3"/>
  <c r="I322" i="3"/>
  <c r="F322" i="3"/>
  <c r="K322" i="3"/>
  <c r="J322" i="3"/>
  <c r="J718" i="3"/>
  <c r="F718" i="3"/>
  <c r="I718" i="3"/>
  <c r="H718" i="3"/>
  <c r="K718" i="3"/>
  <c r="J225" i="3"/>
  <c r="H225" i="3"/>
  <c r="F225" i="3"/>
  <c r="K225" i="3"/>
  <c r="I225" i="3"/>
  <c r="F233" i="3"/>
  <c r="I233" i="3"/>
  <c r="K233" i="3"/>
  <c r="J233" i="3"/>
  <c r="H233" i="3"/>
  <c r="H821" i="3"/>
  <c r="I821" i="3"/>
  <c r="K821" i="3"/>
  <c r="F821" i="3"/>
  <c r="J821" i="3"/>
  <c r="K414" i="3"/>
  <c r="H414" i="3"/>
  <c r="F414" i="3"/>
  <c r="J414" i="3"/>
  <c r="I414" i="3"/>
  <c r="H906" i="3"/>
  <c r="I906" i="3"/>
  <c r="F906" i="3"/>
  <c r="J906" i="3"/>
  <c r="K906" i="3"/>
  <c r="J344" i="3"/>
  <c r="H344" i="3"/>
  <c r="K344" i="3"/>
  <c r="F344" i="3"/>
  <c r="I344" i="3"/>
  <c r="H607" i="3"/>
  <c r="F607" i="3"/>
  <c r="I607" i="3"/>
  <c r="K607" i="3"/>
  <c r="J607" i="3"/>
  <c r="J478" i="3"/>
  <c r="K478" i="3"/>
  <c r="I478" i="3"/>
  <c r="H478" i="3"/>
  <c r="F478" i="3"/>
  <c r="J314" i="3"/>
  <c r="K314" i="3"/>
  <c r="I314" i="3"/>
  <c r="F314" i="3"/>
  <c r="H314" i="3"/>
  <c r="F323" i="3"/>
  <c r="J323" i="3"/>
  <c r="H323" i="3"/>
  <c r="I323" i="3"/>
  <c r="K323" i="3"/>
  <c r="I684" i="3"/>
  <c r="F684" i="3"/>
  <c r="J684" i="3"/>
  <c r="K684" i="3"/>
  <c r="H684" i="3"/>
  <c r="J861" i="8"/>
  <c r="K861" i="8"/>
  <c r="F300" i="3"/>
  <c r="H300" i="3"/>
  <c r="I300" i="3"/>
  <c r="K300" i="3"/>
  <c r="J300" i="3"/>
  <c r="F410" i="3"/>
  <c r="H410" i="3"/>
  <c r="K410" i="3"/>
  <c r="J410" i="3"/>
  <c r="I410" i="3"/>
  <c r="H367" i="3"/>
  <c r="J367" i="3"/>
  <c r="I367" i="3"/>
  <c r="F367" i="3"/>
  <c r="K367" i="3"/>
  <c r="H566" i="3"/>
  <c r="F566" i="3"/>
  <c r="I566" i="3"/>
  <c r="J566" i="3"/>
  <c r="K566" i="3"/>
  <c r="F373" i="3"/>
  <c r="K373" i="3"/>
  <c r="J373" i="3"/>
  <c r="H373" i="3"/>
  <c r="I373" i="3"/>
  <c r="J220" i="3"/>
  <c r="K220" i="3"/>
  <c r="I220" i="3"/>
  <c r="H220" i="3"/>
  <c r="F220" i="3"/>
  <c r="I221" i="3"/>
  <c r="H221" i="3"/>
  <c r="K221" i="3"/>
  <c r="F221" i="3"/>
  <c r="J221" i="3"/>
  <c r="K448" i="3"/>
  <c r="J448" i="3"/>
  <c r="F448" i="3"/>
  <c r="I448" i="3"/>
  <c r="H448" i="3"/>
  <c r="J774" i="3"/>
  <c r="I774" i="3"/>
  <c r="F774" i="3"/>
  <c r="K774" i="3"/>
  <c r="H774" i="3"/>
  <c r="J900" i="8"/>
  <c r="K900" i="8"/>
  <c r="F824" i="3"/>
  <c r="K824" i="3"/>
  <c r="H824" i="3"/>
  <c r="I824" i="3"/>
  <c r="J824" i="3"/>
  <c r="J916" i="3"/>
  <c r="I916" i="3"/>
  <c r="K916" i="3"/>
  <c r="H916" i="3"/>
  <c r="F916" i="3"/>
  <c r="I748" i="3"/>
  <c r="K748" i="3"/>
  <c r="H748" i="3"/>
  <c r="F748" i="3"/>
  <c r="J748" i="3"/>
  <c r="I998" i="3"/>
  <c r="H998" i="3"/>
  <c r="K998" i="3"/>
  <c r="F998" i="3"/>
  <c r="J998" i="3"/>
  <c r="I502" i="3"/>
  <c r="H502" i="3"/>
  <c r="J502" i="3"/>
  <c r="F502" i="3"/>
  <c r="K502" i="3"/>
  <c r="H902" i="3"/>
  <c r="I902" i="3"/>
  <c r="F902" i="3"/>
  <c r="K902" i="3"/>
  <c r="J902" i="3"/>
  <c r="I401" i="3"/>
  <c r="J401" i="3"/>
  <c r="H401" i="3"/>
  <c r="F401" i="3"/>
  <c r="K401" i="3"/>
  <c r="K507" i="3"/>
  <c r="H507" i="3"/>
  <c r="I507" i="3"/>
  <c r="F507" i="3"/>
  <c r="J507" i="3"/>
  <c r="I353" i="3"/>
  <c r="F353" i="3"/>
  <c r="H353" i="3"/>
  <c r="J353" i="3"/>
  <c r="K353" i="3"/>
  <c r="H954" i="3"/>
  <c r="F954" i="3"/>
  <c r="J954" i="3"/>
  <c r="K954" i="3"/>
  <c r="I954" i="3"/>
  <c r="J882" i="3"/>
  <c r="H882" i="3"/>
  <c r="K882" i="3"/>
  <c r="I882" i="3"/>
  <c r="F882" i="3"/>
  <c r="F235" i="3"/>
  <c r="J235" i="3"/>
  <c r="I235" i="3"/>
  <c r="H235" i="3"/>
  <c r="K235" i="3"/>
  <c r="H208" i="3"/>
  <c r="J208" i="3"/>
  <c r="I208" i="3"/>
  <c r="K208" i="3"/>
  <c r="F208" i="3"/>
  <c r="I245" i="3"/>
  <c r="J245" i="3"/>
  <c r="K245" i="3"/>
  <c r="F245" i="3"/>
  <c r="H245" i="3"/>
  <c r="F210" i="3"/>
  <c r="I210" i="3"/>
  <c r="J210" i="3"/>
  <c r="K210" i="3"/>
  <c r="H210" i="3"/>
  <c r="H647" i="3"/>
  <c r="I647" i="3"/>
  <c r="J647" i="3"/>
  <c r="K647" i="3"/>
  <c r="F647" i="3"/>
  <c r="H578" i="3"/>
  <c r="I578" i="3"/>
  <c r="J578" i="3"/>
  <c r="K578" i="3"/>
  <c r="F578" i="3"/>
  <c r="J303" i="3"/>
  <c r="F303" i="3"/>
  <c r="H303" i="3"/>
  <c r="K303" i="3"/>
  <c r="I303" i="3"/>
  <c r="H429" i="3"/>
  <c r="I429" i="3"/>
  <c r="F429" i="3"/>
  <c r="J429" i="3"/>
  <c r="K429" i="3"/>
  <c r="K870" i="3"/>
  <c r="F870" i="3"/>
  <c r="H870" i="3"/>
  <c r="J870" i="3"/>
  <c r="I870" i="3"/>
  <c r="J258" i="3"/>
  <c r="K258" i="3"/>
  <c r="H258" i="3"/>
  <c r="I258" i="3"/>
  <c r="F258" i="3"/>
  <c r="F393" i="3"/>
  <c r="I393" i="3"/>
  <c r="J393" i="3"/>
  <c r="H393" i="3"/>
  <c r="K393" i="3"/>
  <c r="I664" i="3"/>
  <c r="K664" i="3"/>
  <c r="F664" i="3"/>
  <c r="H664" i="3"/>
  <c r="J664" i="3"/>
  <c r="I291" i="3"/>
  <c r="H291" i="3"/>
  <c r="J291" i="3"/>
  <c r="F291" i="3"/>
  <c r="K291" i="3"/>
  <c r="F862" i="3"/>
  <c r="J862" i="3"/>
  <c r="H862" i="3"/>
  <c r="I862" i="3"/>
  <c r="K862" i="3"/>
  <c r="I572" i="3"/>
  <c r="J572" i="3"/>
  <c r="H572" i="3"/>
  <c r="F572" i="3"/>
  <c r="K572" i="3"/>
  <c r="K600" i="3"/>
  <c r="F600" i="3"/>
  <c r="I600" i="3"/>
  <c r="J600" i="3"/>
  <c r="H600" i="3"/>
  <c r="I898" i="3"/>
  <c r="K898" i="3"/>
  <c r="F898" i="3"/>
  <c r="H898" i="3"/>
  <c r="J898" i="3"/>
  <c r="F736" i="3"/>
  <c r="H736" i="3"/>
  <c r="K736" i="3"/>
  <c r="J736" i="3"/>
  <c r="I736" i="3"/>
  <c r="K980" i="3"/>
  <c r="I980" i="3"/>
  <c r="J980" i="3"/>
  <c r="F980" i="3"/>
  <c r="H980" i="3"/>
  <c r="H347" i="3"/>
  <c r="I347" i="3"/>
  <c r="K347" i="3"/>
  <c r="J347" i="3"/>
  <c r="F347" i="3"/>
  <c r="J848" i="8"/>
  <c r="K848" i="8"/>
  <c r="I616" i="3"/>
  <c r="K616" i="3"/>
  <c r="F616" i="3"/>
  <c r="J616" i="3"/>
  <c r="H616" i="3"/>
  <c r="J355" i="3"/>
  <c r="I355" i="3"/>
  <c r="F355" i="3"/>
  <c r="H355" i="3"/>
  <c r="K355" i="3"/>
  <c r="K472" i="3"/>
  <c r="H472" i="3"/>
  <c r="J472" i="3"/>
  <c r="I472" i="3"/>
  <c r="F472" i="3"/>
  <c r="I436" i="3"/>
  <c r="K436" i="3"/>
  <c r="J436" i="3"/>
  <c r="H436" i="3"/>
  <c r="F436" i="3"/>
  <c r="J567" i="3"/>
  <c r="I567" i="3"/>
  <c r="K567" i="3"/>
  <c r="H567" i="3"/>
  <c r="F567" i="3"/>
  <c r="H656" i="3"/>
  <c r="I656" i="3"/>
  <c r="J656" i="3"/>
  <c r="F656" i="3"/>
  <c r="K656" i="3"/>
  <c r="J948" i="3"/>
  <c r="I948" i="3"/>
  <c r="F948" i="3"/>
  <c r="H948" i="3"/>
  <c r="K948" i="3"/>
  <c r="F601" i="3"/>
  <c r="H601" i="3"/>
  <c r="K601" i="3"/>
  <c r="J601" i="3"/>
  <c r="I601" i="3"/>
  <c r="J376" i="3"/>
  <c r="F376" i="3"/>
  <c r="I376" i="3"/>
  <c r="H376" i="3"/>
  <c r="K376" i="3"/>
  <c r="H495" i="3"/>
  <c r="F495" i="3"/>
  <c r="K495" i="3"/>
  <c r="I495" i="3"/>
  <c r="J495" i="3"/>
  <c r="K421" i="3"/>
  <c r="I421" i="3"/>
  <c r="F421" i="3"/>
  <c r="J421" i="3"/>
  <c r="H421" i="3"/>
  <c r="K590" i="3"/>
  <c r="F590" i="3"/>
  <c r="I590" i="3"/>
  <c r="J590" i="3"/>
  <c r="H590" i="3"/>
  <c r="H465" i="3"/>
  <c r="J465" i="3"/>
  <c r="I465" i="3"/>
  <c r="K465" i="3"/>
  <c r="F465" i="3"/>
  <c r="J977" i="3"/>
  <c r="F977" i="3"/>
  <c r="I977" i="3"/>
  <c r="K977" i="3"/>
  <c r="H977" i="3"/>
  <c r="H928" i="3"/>
  <c r="F928" i="3"/>
  <c r="J928" i="3"/>
  <c r="K928" i="3"/>
  <c r="I928" i="3"/>
  <c r="I415" i="3"/>
  <c r="K415" i="3"/>
  <c r="J415" i="3"/>
  <c r="F415" i="3"/>
  <c r="H415" i="3"/>
  <c r="F298" i="3"/>
  <c r="H298" i="3"/>
  <c r="I298" i="3"/>
  <c r="J298" i="3"/>
  <c r="K298" i="3"/>
  <c r="J935" i="8"/>
  <c r="K935" i="8"/>
  <c r="J939" i="8"/>
  <c r="K939" i="8"/>
  <c r="J869" i="3"/>
  <c r="I869" i="3"/>
  <c r="H869" i="3"/>
  <c r="K869" i="3"/>
  <c r="F869" i="3"/>
  <c r="I814" i="3"/>
  <c r="H814" i="3"/>
  <c r="F814" i="3"/>
  <c r="J814" i="3"/>
  <c r="K814" i="3"/>
  <c r="I811" i="3"/>
  <c r="K811" i="3"/>
  <c r="J811" i="3"/>
  <c r="F811" i="3"/>
  <c r="H811" i="3"/>
  <c r="F276" i="3"/>
  <c r="K276" i="3"/>
  <c r="J276" i="3"/>
  <c r="H276" i="3"/>
  <c r="I276" i="3"/>
  <c r="I640" i="3"/>
  <c r="K640" i="3"/>
  <c r="F640" i="3"/>
  <c r="J640" i="3"/>
  <c r="H640" i="3"/>
  <c r="H910" i="3"/>
  <c r="F910" i="3"/>
  <c r="K910" i="3"/>
  <c r="J910" i="3"/>
  <c r="I910" i="3"/>
  <c r="F422" i="3"/>
  <c r="K422" i="3"/>
  <c r="I422" i="3"/>
  <c r="J422" i="3"/>
  <c r="H422" i="3"/>
  <c r="K900" i="3"/>
  <c r="H900" i="3"/>
  <c r="J900" i="3"/>
  <c r="I900" i="3"/>
  <c r="F900" i="3"/>
  <c r="I943" i="3"/>
  <c r="K943" i="3"/>
  <c r="H943" i="3"/>
  <c r="J943" i="3"/>
  <c r="F943" i="3"/>
  <c r="I309" i="3"/>
  <c r="K309" i="3"/>
  <c r="F309" i="3"/>
  <c r="J309" i="3"/>
  <c r="H309" i="3"/>
  <c r="H359" i="3"/>
  <c r="F359" i="3"/>
  <c r="J359" i="3"/>
  <c r="I359" i="3"/>
  <c r="K359" i="3"/>
  <c r="K321" i="3"/>
  <c r="I321" i="3"/>
  <c r="J321" i="3"/>
  <c r="H321" i="3"/>
  <c r="F321" i="3"/>
  <c r="H604" i="3"/>
  <c r="J604" i="3"/>
  <c r="I604" i="3"/>
  <c r="K604" i="3"/>
  <c r="F604" i="3"/>
  <c r="J887" i="3"/>
  <c r="H887" i="3"/>
  <c r="K887" i="3"/>
  <c r="F887" i="3"/>
  <c r="I887" i="3"/>
  <c r="J808" i="3"/>
  <c r="F808" i="3"/>
  <c r="K808" i="3"/>
  <c r="H808" i="3"/>
  <c r="I808" i="3"/>
  <c r="I834" i="3"/>
  <c r="F834" i="3"/>
  <c r="J834" i="3"/>
  <c r="K834" i="3"/>
  <c r="H834" i="3"/>
  <c r="H468" i="3"/>
  <c r="I468" i="3"/>
  <c r="K468" i="3"/>
  <c r="F468" i="3"/>
  <c r="J468" i="3"/>
  <c r="H441" i="3"/>
  <c r="I441" i="3"/>
  <c r="J441" i="3"/>
  <c r="K441" i="3"/>
  <c r="F441" i="3"/>
  <c r="J312" i="3"/>
  <c r="K312" i="3"/>
  <c r="H312" i="3"/>
  <c r="I312" i="3"/>
  <c r="F312" i="3"/>
  <c r="H354" i="3"/>
  <c r="F354" i="3"/>
  <c r="K354" i="3"/>
  <c r="I354" i="3"/>
  <c r="J354" i="3"/>
  <c r="I976" i="3"/>
  <c r="F976" i="3"/>
  <c r="H976" i="3"/>
  <c r="J976" i="3"/>
  <c r="K976" i="3"/>
  <c r="F924" i="3"/>
  <c r="K924" i="3"/>
  <c r="H924" i="3"/>
  <c r="I924" i="3"/>
  <c r="J924" i="3"/>
  <c r="K737" i="3"/>
  <c r="F737" i="3"/>
  <c r="I737" i="3"/>
  <c r="J737" i="3"/>
  <c r="H737" i="3"/>
  <c r="J597" i="3"/>
  <c r="I597" i="3"/>
  <c r="K597" i="3"/>
  <c r="H597" i="3"/>
  <c r="F597" i="3"/>
  <c r="F661" i="3"/>
  <c r="H661" i="3"/>
  <c r="I661" i="3"/>
  <c r="K661" i="3"/>
  <c r="J661" i="3"/>
  <c r="J815" i="3"/>
  <c r="K815" i="3"/>
  <c r="H815" i="3"/>
  <c r="I815" i="3"/>
  <c r="F815" i="3"/>
  <c r="J835" i="3"/>
  <c r="K835" i="3"/>
  <c r="F835" i="3"/>
  <c r="I835" i="3"/>
  <c r="H835" i="3"/>
  <c r="H679" i="3"/>
  <c r="J679" i="3"/>
  <c r="K679" i="3"/>
  <c r="I679" i="3"/>
  <c r="F679" i="3"/>
  <c r="J433" i="3"/>
  <c r="I433" i="3"/>
  <c r="F433" i="3"/>
  <c r="H433" i="3"/>
  <c r="K433" i="3"/>
  <c r="K473" i="3"/>
  <c r="I473" i="3"/>
  <c r="H473" i="3"/>
  <c r="J473" i="3"/>
  <c r="F473" i="3"/>
  <c r="J964" i="8"/>
  <c r="K964" i="8"/>
  <c r="I701" i="3"/>
  <c r="K701" i="3"/>
  <c r="H701" i="3"/>
  <c r="F701" i="3"/>
  <c r="J701" i="3"/>
  <c r="H966" i="3"/>
  <c r="J966" i="3"/>
  <c r="K966" i="3"/>
  <c r="I966" i="3"/>
  <c r="F966" i="3"/>
  <c r="K888" i="3"/>
  <c r="F888" i="3"/>
  <c r="H888" i="3"/>
  <c r="I888" i="3"/>
  <c r="J888" i="3"/>
  <c r="I358" i="3"/>
  <c r="J358" i="3"/>
  <c r="F358" i="3"/>
  <c r="H358" i="3"/>
  <c r="K358" i="3"/>
  <c r="K785" i="3"/>
  <c r="J785" i="3"/>
  <c r="I785" i="3"/>
  <c r="F785" i="3"/>
  <c r="H785" i="3"/>
  <c r="F710" i="3"/>
  <c r="K710" i="3"/>
  <c r="J710" i="3"/>
  <c r="H710" i="3"/>
  <c r="I710" i="3"/>
  <c r="J497" i="3"/>
  <c r="K497" i="3"/>
  <c r="F497" i="3"/>
  <c r="I497" i="3"/>
  <c r="H497" i="3"/>
  <c r="H440" i="3"/>
  <c r="F440" i="3"/>
  <c r="K440" i="3"/>
  <c r="J440" i="3"/>
  <c r="I440" i="3"/>
  <c r="K924" i="8"/>
  <c r="J924" i="8"/>
  <c r="I525" i="3"/>
  <c r="K525" i="3"/>
  <c r="J525" i="3"/>
  <c r="H525" i="3"/>
  <c r="F525" i="3"/>
  <c r="J272" i="3"/>
  <c r="H272" i="3"/>
  <c r="K272" i="3"/>
  <c r="I272" i="3"/>
  <c r="F272" i="3"/>
  <c r="H261" i="3"/>
  <c r="J261" i="3"/>
  <c r="F261" i="3"/>
  <c r="K261" i="3"/>
  <c r="I261" i="3"/>
  <c r="J949" i="3"/>
  <c r="H949" i="3"/>
  <c r="I949" i="3"/>
  <c r="K949" i="3"/>
  <c r="F949" i="3"/>
  <c r="F802" i="3"/>
  <c r="H802" i="3"/>
  <c r="I802" i="3"/>
  <c r="J802" i="3"/>
  <c r="K802" i="3"/>
  <c r="K823" i="8"/>
  <c r="J823" i="8"/>
  <c r="J787" i="8"/>
  <c r="K787" i="8"/>
  <c r="I496" i="3"/>
  <c r="F496" i="3"/>
  <c r="H496" i="3"/>
  <c r="J496" i="3"/>
  <c r="K496" i="3"/>
  <c r="K391" i="3"/>
  <c r="H391" i="3"/>
  <c r="F391" i="3"/>
  <c r="J391" i="3"/>
  <c r="I391" i="3"/>
  <c r="K707" i="3"/>
  <c r="I707" i="3"/>
  <c r="F707" i="3"/>
  <c r="J707" i="3"/>
  <c r="H707" i="3"/>
  <c r="H563" i="3"/>
  <c r="K563" i="3"/>
  <c r="F563" i="3"/>
  <c r="J563" i="3"/>
  <c r="I563" i="3"/>
  <c r="H493" i="3"/>
  <c r="K493" i="3"/>
  <c r="F493" i="3"/>
  <c r="J493" i="3"/>
  <c r="I493" i="3"/>
  <c r="I830" i="3"/>
  <c r="H830" i="3"/>
  <c r="K830" i="3"/>
  <c r="F830" i="3"/>
  <c r="J830" i="3"/>
  <c r="K898" i="8"/>
  <c r="J898" i="8"/>
  <c r="K385" i="3"/>
  <c r="I385" i="3"/>
  <c r="J385" i="3"/>
  <c r="F385" i="3"/>
  <c r="H385" i="3"/>
  <c r="F397" i="3"/>
  <c r="H397" i="3"/>
  <c r="I397" i="3"/>
  <c r="J397" i="3"/>
  <c r="K397" i="3"/>
  <c r="F526" i="3"/>
  <c r="I526" i="3"/>
  <c r="J526" i="3"/>
  <c r="H526" i="3"/>
  <c r="K526" i="3"/>
  <c r="I365" i="3"/>
  <c r="K365" i="3"/>
  <c r="F365" i="3"/>
  <c r="J365" i="3"/>
  <c r="H365" i="3"/>
  <c r="H325" i="3"/>
  <c r="K325" i="3"/>
  <c r="J325" i="3"/>
  <c r="F325" i="3"/>
  <c r="I325" i="3"/>
  <c r="K487" i="3"/>
  <c r="H487" i="3"/>
  <c r="I487" i="3"/>
  <c r="J487" i="3"/>
  <c r="F487" i="3"/>
  <c r="I506" i="3"/>
  <c r="J506" i="3"/>
  <c r="H506" i="3"/>
  <c r="F506" i="3"/>
  <c r="K506" i="3"/>
  <c r="F423" i="3"/>
  <c r="I423" i="3"/>
  <c r="H423" i="3"/>
  <c r="J423" i="3"/>
  <c r="K423" i="3"/>
  <c r="K712" i="3"/>
  <c r="J712" i="3"/>
  <c r="I712" i="3"/>
  <c r="F712" i="3"/>
  <c r="H712" i="3"/>
  <c r="J234" i="3"/>
  <c r="F234" i="3"/>
  <c r="K234" i="3"/>
  <c r="I234" i="3"/>
  <c r="H234" i="3"/>
  <c r="J568" i="3"/>
  <c r="K568" i="3"/>
  <c r="H568" i="3"/>
  <c r="I568" i="3"/>
  <c r="F568" i="3"/>
  <c r="H649" i="3"/>
  <c r="J649" i="3"/>
  <c r="F649" i="3"/>
  <c r="I649" i="3"/>
  <c r="K649" i="3"/>
  <c r="J973" i="8"/>
  <c r="K973" i="8"/>
  <c r="K392" i="3"/>
  <c r="F392" i="3"/>
  <c r="I392" i="3"/>
  <c r="H392" i="3"/>
  <c r="J392" i="3"/>
  <c r="H752" i="3"/>
  <c r="J752" i="3"/>
  <c r="I752" i="3"/>
  <c r="K752" i="3"/>
  <c r="F752" i="3"/>
  <c r="K675" i="3"/>
  <c r="J675" i="3"/>
  <c r="F675" i="3"/>
  <c r="H675" i="3"/>
  <c r="I675" i="3"/>
  <c r="F876" i="3"/>
  <c r="H876" i="3"/>
  <c r="J876" i="3"/>
  <c r="K876" i="3"/>
  <c r="I876" i="3"/>
  <c r="K984" i="3"/>
  <c r="J984" i="3"/>
  <c r="F984" i="3"/>
  <c r="I984" i="3"/>
  <c r="H984" i="3"/>
  <c r="J820" i="8"/>
  <c r="K820" i="8"/>
  <c r="F459" i="3"/>
  <c r="H459" i="3"/>
  <c r="J459" i="3"/>
  <c r="I459" i="3"/>
  <c r="K459" i="3"/>
  <c r="F369" i="3"/>
  <c r="K369" i="3"/>
  <c r="H369" i="3"/>
  <c r="I369" i="3"/>
  <c r="J369" i="3"/>
  <c r="H594" i="3"/>
  <c r="F594" i="3"/>
  <c r="I594" i="3"/>
  <c r="J594" i="3"/>
  <c r="K594" i="3"/>
  <c r="H389" i="3"/>
  <c r="J389" i="3"/>
  <c r="F389" i="3"/>
  <c r="I389" i="3"/>
  <c r="K389" i="3"/>
  <c r="I631" i="3"/>
  <c r="F631" i="3"/>
  <c r="J631" i="3"/>
  <c r="K631" i="3"/>
  <c r="H631" i="3"/>
  <c r="F302" i="3"/>
  <c r="H302" i="3"/>
  <c r="I302" i="3"/>
  <c r="K302" i="3"/>
  <c r="J302" i="3"/>
  <c r="J363" i="3"/>
  <c r="F363" i="3"/>
  <c r="K363" i="3"/>
  <c r="I363" i="3"/>
  <c r="H363" i="3"/>
  <c r="J366" i="3"/>
  <c r="H366" i="3"/>
  <c r="F366" i="3"/>
  <c r="I366" i="3"/>
  <c r="K366" i="3"/>
  <c r="K268" i="3"/>
  <c r="H268" i="3"/>
  <c r="F268" i="3"/>
  <c r="J268" i="3"/>
  <c r="I268" i="3"/>
  <c r="K361" i="3"/>
  <c r="I361" i="3"/>
  <c r="H361" i="3"/>
  <c r="J361" i="3"/>
  <c r="F361" i="3"/>
  <c r="H582" i="3"/>
  <c r="F582" i="3"/>
  <c r="K582" i="3"/>
  <c r="I582" i="3"/>
  <c r="J582" i="3"/>
  <c r="K411" i="3"/>
  <c r="F411" i="3"/>
  <c r="J411" i="3"/>
  <c r="H411" i="3"/>
  <c r="I411" i="3"/>
  <c r="K828" i="3"/>
  <c r="F828" i="3"/>
  <c r="H828" i="3"/>
  <c r="J828" i="3"/>
  <c r="I828" i="3"/>
  <c r="F340" i="3"/>
  <c r="I340" i="3"/>
  <c r="H340" i="3"/>
  <c r="K340" i="3"/>
  <c r="J340" i="3"/>
  <c r="J747" i="3"/>
  <c r="F747" i="3"/>
  <c r="H747" i="3"/>
  <c r="K747" i="3"/>
  <c r="I747" i="3"/>
  <c r="H311" i="3"/>
  <c r="J311" i="3"/>
  <c r="K311" i="3"/>
  <c r="F311" i="3"/>
  <c r="I311" i="3"/>
  <c r="H791" i="3"/>
  <c r="J791" i="3"/>
  <c r="F791" i="3"/>
  <c r="K791" i="3"/>
  <c r="I791" i="3"/>
  <c r="J364" i="3"/>
  <c r="K364" i="3"/>
  <c r="H364" i="3"/>
  <c r="F364" i="3"/>
  <c r="I364" i="3"/>
  <c r="I913" i="3"/>
  <c r="J913" i="3"/>
  <c r="F913" i="3"/>
  <c r="K913" i="3"/>
  <c r="H913" i="3"/>
  <c r="J731" i="8"/>
  <c r="K731" i="8"/>
  <c r="H665" i="3"/>
  <c r="J665" i="3"/>
  <c r="I665" i="3"/>
  <c r="F665" i="3"/>
  <c r="K665" i="3"/>
  <c r="H466" i="3"/>
  <c r="J466" i="3"/>
  <c r="K466" i="3"/>
  <c r="I466" i="3"/>
  <c r="F466" i="3"/>
  <c r="J784" i="8"/>
  <c r="K784" i="8"/>
  <c r="I536" i="3"/>
  <c r="H536" i="3"/>
  <c r="F536" i="3"/>
  <c r="K536" i="3"/>
  <c r="J536" i="3"/>
  <c r="K483" i="3"/>
  <c r="H483" i="3"/>
  <c r="J483" i="3"/>
  <c r="I483" i="3"/>
  <c r="F483" i="3"/>
  <c r="I324" i="3"/>
  <c r="F324" i="3"/>
  <c r="K324" i="3"/>
  <c r="H324" i="3"/>
  <c r="J324" i="3"/>
  <c r="K845" i="3"/>
  <c r="J845" i="3"/>
  <c r="I845" i="3"/>
  <c r="F845" i="3"/>
  <c r="H845" i="3"/>
  <c r="J800" i="3"/>
  <c r="H800" i="3"/>
  <c r="K800" i="3"/>
  <c r="I800" i="3"/>
  <c r="F800" i="3"/>
  <c r="I375" i="3"/>
  <c r="H375" i="3"/>
  <c r="J375" i="3"/>
  <c r="F375" i="3"/>
  <c r="K375" i="3"/>
  <c r="J734" i="3"/>
  <c r="I734" i="3"/>
  <c r="F734" i="3"/>
  <c r="H734" i="3"/>
  <c r="K734" i="3"/>
  <c r="F390" i="3"/>
  <c r="H390" i="3"/>
  <c r="I390" i="3"/>
  <c r="J390" i="3"/>
  <c r="K390" i="3"/>
  <c r="F614" i="3"/>
  <c r="I614" i="3"/>
  <c r="J614" i="3"/>
  <c r="K614" i="3"/>
  <c r="H614" i="3"/>
  <c r="H395" i="3"/>
  <c r="J395" i="3"/>
  <c r="F395" i="3"/>
  <c r="K395" i="3"/>
  <c r="I395" i="3"/>
  <c r="H605" i="3"/>
  <c r="J605" i="3"/>
  <c r="F605" i="3"/>
  <c r="K605" i="3"/>
  <c r="I605" i="3"/>
  <c r="K562" i="3"/>
  <c r="I562" i="3"/>
  <c r="J562" i="3"/>
  <c r="H562" i="3"/>
  <c r="F562" i="3"/>
  <c r="H307" i="3"/>
  <c r="I307" i="3"/>
  <c r="J307" i="3"/>
  <c r="K307" i="3"/>
  <c r="F307" i="3"/>
  <c r="K932" i="3"/>
  <c r="I932" i="3"/>
  <c r="F932" i="3"/>
  <c r="J932" i="3"/>
  <c r="H932" i="3"/>
  <c r="H351" i="3"/>
  <c r="K351" i="3"/>
  <c r="J351" i="3"/>
  <c r="I351" i="3"/>
  <c r="F351" i="3"/>
  <c r="H721" i="3"/>
  <c r="I721" i="3"/>
  <c r="K721" i="3"/>
  <c r="F721" i="3"/>
  <c r="J721" i="3"/>
  <c r="J938" i="3"/>
  <c r="H938" i="3"/>
  <c r="I938" i="3"/>
  <c r="F938" i="3"/>
  <c r="K938" i="3"/>
  <c r="F492" i="3"/>
  <c r="H492" i="3"/>
  <c r="I492" i="3"/>
  <c r="K492" i="3"/>
  <c r="J492" i="3"/>
  <c r="K501" i="3"/>
  <c r="F501" i="3"/>
  <c r="H501" i="3"/>
  <c r="J501" i="3"/>
  <c r="I501" i="3"/>
  <c r="I648" i="3"/>
  <c r="F648" i="3"/>
  <c r="K648" i="3"/>
  <c r="J648" i="3"/>
  <c r="H648" i="3"/>
  <c r="K293" i="3"/>
  <c r="H293" i="3"/>
  <c r="I293" i="3"/>
  <c r="J293" i="3"/>
  <c r="F293" i="3"/>
  <c r="H866" i="3"/>
  <c r="F866" i="3"/>
  <c r="I866" i="3"/>
  <c r="K866" i="3"/>
  <c r="J866" i="3"/>
  <c r="I377" i="3"/>
  <c r="H377" i="3"/>
  <c r="J377" i="3"/>
  <c r="F377" i="3"/>
  <c r="K377" i="3"/>
  <c r="H611" i="3"/>
  <c r="I611" i="3"/>
  <c r="K611" i="3"/>
  <c r="J611" i="3"/>
  <c r="F611" i="3"/>
  <c r="F357" i="3"/>
  <c r="J357" i="3"/>
  <c r="H357" i="3"/>
  <c r="I357" i="3"/>
  <c r="K357" i="3"/>
  <c r="I766" i="3"/>
  <c r="F766" i="3"/>
  <c r="K766" i="3"/>
  <c r="J766" i="3"/>
  <c r="H766" i="3"/>
  <c r="K251" i="3"/>
  <c r="H251" i="3"/>
  <c r="J251" i="3"/>
  <c r="F251" i="3"/>
  <c r="I251" i="3"/>
  <c r="H833" i="3"/>
  <c r="I833" i="3"/>
  <c r="J833" i="3"/>
  <c r="F833" i="3"/>
  <c r="K833" i="3"/>
  <c r="I269" i="3"/>
  <c r="H269" i="3"/>
  <c r="J269" i="3"/>
  <c r="K269" i="3"/>
  <c r="F269" i="3"/>
  <c r="H250" i="3"/>
  <c r="K250" i="3"/>
  <c r="I250" i="3"/>
  <c r="J250" i="3"/>
  <c r="F250" i="3"/>
  <c r="K500" i="3"/>
  <c r="F500" i="3"/>
  <c r="I500" i="3"/>
  <c r="H500" i="3"/>
  <c r="J500" i="3"/>
  <c r="F915" i="3"/>
  <c r="I915" i="3"/>
  <c r="K915" i="3"/>
  <c r="H915" i="3"/>
  <c r="J915" i="3"/>
  <c r="K371" i="3"/>
  <c r="J371" i="3"/>
  <c r="F371" i="3"/>
  <c r="H371" i="3"/>
  <c r="I371" i="3"/>
  <c r="I286" i="3"/>
  <c r="J286" i="3"/>
  <c r="K286" i="3"/>
  <c r="H286" i="3"/>
  <c r="F286" i="3"/>
  <c r="J835" i="8"/>
  <c r="K835" i="8"/>
  <c r="K985" i="8"/>
  <c r="J985" i="8"/>
  <c r="I901" i="3"/>
  <c r="K901" i="3"/>
  <c r="J901" i="3"/>
  <c r="F901" i="3"/>
  <c r="H901" i="3"/>
  <c r="J668" i="3"/>
  <c r="H668" i="3"/>
  <c r="F668" i="3"/>
  <c r="I668" i="3"/>
  <c r="K668" i="3"/>
  <c r="K711" i="3"/>
  <c r="J711" i="3"/>
  <c r="F711" i="3"/>
  <c r="I711" i="3"/>
  <c r="H711" i="3"/>
  <c r="I331" i="3"/>
  <c r="J331" i="3"/>
  <c r="H331" i="3"/>
  <c r="K331" i="3"/>
  <c r="F331" i="3"/>
  <c r="I850" i="3"/>
  <c r="J850" i="3"/>
  <c r="H850" i="3"/>
  <c r="K850" i="3"/>
  <c r="F850" i="3"/>
  <c r="K988" i="8"/>
  <c r="J988" i="8"/>
  <c r="I546" i="3"/>
  <c r="F546" i="3"/>
  <c r="H546" i="3"/>
  <c r="K546" i="3"/>
  <c r="J546" i="3"/>
  <c r="I549" i="3"/>
  <c r="H549" i="3"/>
  <c r="J549" i="3"/>
  <c r="F549" i="3"/>
  <c r="K549" i="3"/>
  <c r="F804" i="3"/>
  <c r="J804" i="3"/>
  <c r="I804" i="3"/>
  <c r="H804" i="3"/>
  <c r="K804" i="3"/>
  <c r="H813" i="3"/>
  <c r="J813" i="3"/>
  <c r="F813" i="3"/>
  <c r="I813" i="3"/>
  <c r="K813" i="3"/>
  <c r="H407" i="3"/>
  <c r="I407" i="3"/>
  <c r="J407" i="3"/>
  <c r="F407" i="3"/>
  <c r="K407" i="3"/>
  <c r="I400" i="3"/>
  <c r="H400" i="3"/>
  <c r="K400" i="3"/>
  <c r="J400" i="3"/>
  <c r="F400" i="3"/>
  <c r="I460" i="3"/>
  <c r="K460" i="3"/>
  <c r="H460" i="3"/>
  <c r="F460" i="3"/>
  <c r="J460" i="3"/>
  <c r="J742" i="8"/>
  <c r="K742" i="8"/>
  <c r="J427" i="3"/>
  <c r="F427" i="3"/>
  <c r="H427" i="3"/>
  <c r="I427" i="3"/>
  <c r="K427" i="3"/>
  <c r="K304" i="3"/>
  <c r="J304" i="3"/>
  <c r="H304" i="3"/>
  <c r="F304" i="3"/>
  <c r="I304" i="3"/>
  <c r="J405" i="3"/>
  <c r="K405" i="3"/>
  <c r="I405" i="3"/>
  <c r="F405" i="3"/>
  <c r="H405" i="3"/>
  <c r="H627" i="3"/>
  <c r="I627" i="3"/>
  <c r="K627" i="3"/>
  <c r="J627" i="3"/>
  <c r="F627" i="3"/>
  <c r="I227" i="3"/>
  <c r="H227" i="3"/>
  <c r="K227" i="3"/>
  <c r="F227" i="3"/>
  <c r="J227" i="3"/>
  <c r="J987" i="8"/>
  <c r="K987" i="8"/>
  <c r="H345" i="3"/>
  <c r="K345" i="3"/>
  <c r="F345" i="3"/>
  <c r="J345" i="3"/>
  <c r="I345" i="3"/>
  <c r="I589" i="3"/>
  <c r="J589" i="3"/>
  <c r="F589" i="3"/>
  <c r="H589" i="3"/>
  <c r="K589" i="3"/>
  <c r="K338" i="3"/>
  <c r="H338" i="3"/>
  <c r="F338" i="3"/>
  <c r="J338" i="3"/>
  <c r="I338" i="3"/>
  <c r="K296" i="3"/>
  <c r="H296" i="3"/>
  <c r="F296" i="3"/>
  <c r="J296" i="3"/>
  <c r="I296" i="3"/>
  <c r="J674" i="3"/>
  <c r="K674" i="3"/>
  <c r="I674" i="3"/>
  <c r="F674" i="3"/>
  <c r="H674" i="3"/>
  <c r="F583" i="3"/>
  <c r="K583" i="3"/>
  <c r="J583" i="3"/>
  <c r="I583" i="3"/>
  <c r="H583" i="3"/>
  <c r="F398" i="3"/>
  <c r="H398" i="3"/>
  <c r="J398" i="3"/>
  <c r="I398" i="3"/>
  <c r="K398" i="3"/>
  <c r="K746" i="3"/>
  <c r="H746" i="3"/>
  <c r="I746" i="3"/>
  <c r="J746" i="3"/>
  <c r="F746" i="3"/>
  <c r="I438" i="3"/>
  <c r="J438" i="3"/>
  <c r="K438" i="3"/>
  <c r="H438" i="3"/>
  <c r="F438" i="3"/>
  <c r="K384" i="3"/>
  <c r="I384" i="3"/>
  <c r="H384" i="3"/>
  <c r="J384" i="3"/>
  <c r="F384" i="3"/>
  <c r="K825" i="3"/>
  <c r="J825" i="3"/>
  <c r="H825" i="3"/>
  <c r="I825" i="3"/>
  <c r="F825" i="3"/>
  <c r="F570" i="3"/>
  <c r="I570" i="3"/>
  <c r="H570" i="3"/>
  <c r="K570" i="3"/>
  <c r="J570" i="3"/>
  <c r="K737" i="8"/>
  <c r="J737" i="8"/>
  <c r="J374" i="3"/>
  <c r="F374" i="3"/>
  <c r="H374" i="3"/>
  <c r="K374" i="3"/>
  <c r="I374" i="3"/>
  <c r="I530" i="3"/>
  <c r="F530" i="3"/>
  <c r="H530" i="3"/>
  <c r="J530" i="3"/>
  <c r="K530" i="3"/>
  <c r="F997" i="3"/>
  <c r="K997" i="3"/>
  <c r="H997" i="3"/>
  <c r="I997" i="3"/>
  <c r="J997" i="3"/>
  <c r="H274" i="3"/>
  <c r="J274" i="3"/>
  <c r="K274" i="3"/>
  <c r="I274" i="3"/>
  <c r="F274" i="3"/>
  <c r="J962" i="3"/>
  <c r="F962" i="3"/>
  <c r="H962" i="3"/>
  <c r="I962" i="3"/>
  <c r="K962" i="3"/>
  <c r="J989" i="3"/>
  <c r="F989" i="3"/>
  <c r="K989" i="3"/>
  <c r="H989" i="3"/>
  <c r="I989" i="3"/>
  <c r="K38" i="3"/>
  <c r="I38" i="3"/>
  <c r="H38" i="3"/>
  <c r="F38" i="3"/>
  <c r="J38" i="3"/>
  <c r="J741" i="3"/>
  <c r="H741" i="3"/>
  <c r="K741" i="3"/>
  <c r="F741" i="3"/>
  <c r="I741" i="3"/>
  <c r="K576" i="3"/>
  <c r="J576" i="3"/>
  <c r="F576" i="3"/>
  <c r="I576" i="3"/>
  <c r="H576" i="3"/>
  <c r="I731" i="3"/>
  <c r="F731" i="3"/>
  <c r="J731" i="3"/>
  <c r="K731" i="3"/>
  <c r="H731" i="3"/>
  <c r="H937" i="3"/>
  <c r="K937" i="3"/>
  <c r="F937" i="3"/>
  <c r="I937" i="3"/>
  <c r="J937" i="3"/>
  <c r="K289" i="3"/>
  <c r="F289" i="3"/>
  <c r="J289" i="3"/>
  <c r="H289" i="3"/>
  <c r="I289" i="3"/>
  <c r="K535" i="3"/>
  <c r="J535" i="3"/>
  <c r="I535" i="3"/>
  <c r="H535" i="3"/>
  <c r="F535" i="3"/>
  <c r="I540" i="3"/>
  <c r="J540" i="3"/>
  <c r="F540" i="3"/>
  <c r="K540" i="3"/>
  <c r="H540" i="3"/>
  <c r="K634" i="3"/>
  <c r="H634" i="3"/>
  <c r="F634" i="3"/>
  <c r="I634" i="3"/>
  <c r="J634" i="3"/>
  <c r="K318" i="3"/>
  <c r="H318" i="3"/>
  <c r="I318" i="3"/>
  <c r="F318" i="3"/>
  <c r="J318" i="3"/>
  <c r="K936" i="8"/>
  <c r="J936" i="8"/>
  <c r="I579" i="3"/>
  <c r="H579" i="3"/>
  <c r="K579" i="3"/>
  <c r="J579" i="3"/>
  <c r="F579" i="3"/>
  <c r="I306" i="3"/>
  <c r="J306" i="3"/>
  <c r="H306" i="3"/>
  <c r="K306" i="3"/>
  <c r="F306" i="3"/>
  <c r="J786" i="3"/>
  <c r="K786" i="3"/>
  <c r="I786" i="3"/>
  <c r="F786" i="3"/>
  <c r="H786" i="3"/>
  <c r="I750" i="3"/>
  <c r="J750" i="3"/>
  <c r="H750" i="3"/>
  <c r="F750" i="3"/>
  <c r="K750" i="3"/>
  <c r="F275" i="3"/>
  <c r="I275" i="3"/>
  <c r="J275" i="3"/>
  <c r="K275" i="3"/>
  <c r="H275" i="3"/>
  <c r="H320" i="3"/>
  <c r="I320" i="3"/>
  <c r="F320" i="3"/>
  <c r="K320" i="3"/>
  <c r="J320" i="3"/>
  <c r="I284" i="3"/>
  <c r="F284" i="3"/>
  <c r="K284" i="3"/>
  <c r="J284" i="3"/>
  <c r="H284" i="3"/>
  <c r="K991" i="8"/>
  <c r="J991" i="8"/>
  <c r="I259" i="3"/>
  <c r="H259" i="3"/>
  <c r="K259" i="3"/>
  <c r="F259" i="3"/>
  <c r="J259" i="3"/>
  <c r="H996" i="3"/>
  <c r="J996" i="3"/>
  <c r="I996" i="3"/>
  <c r="F996" i="3"/>
  <c r="K996" i="3"/>
  <c r="K531" i="3"/>
  <c r="I531" i="3"/>
  <c r="H531" i="3"/>
  <c r="F531" i="3"/>
  <c r="J531" i="3"/>
  <c r="J709" i="3"/>
  <c r="I709" i="3"/>
  <c r="F709" i="3"/>
  <c r="K709" i="3"/>
  <c r="H709" i="3"/>
  <c r="J944" i="8"/>
  <c r="K944" i="8"/>
  <c r="I971" i="3"/>
  <c r="K971" i="3"/>
  <c r="H971" i="3"/>
  <c r="J971" i="3"/>
  <c r="F971" i="3"/>
  <c r="J799" i="8"/>
  <c r="K799" i="8"/>
  <c r="K767" i="3"/>
  <c r="F767" i="3"/>
  <c r="J767" i="3"/>
  <c r="H767" i="3"/>
  <c r="I767" i="3"/>
  <c r="K277" i="3"/>
  <c r="I277" i="3"/>
  <c r="H277" i="3"/>
  <c r="J277" i="3"/>
  <c r="F277" i="3"/>
  <c r="J738" i="3"/>
  <c r="F738" i="3"/>
  <c r="H738" i="3"/>
  <c r="K738" i="3"/>
  <c r="I738" i="3"/>
  <c r="J891" i="3"/>
  <c r="H891" i="3"/>
  <c r="F891" i="3"/>
  <c r="K891" i="3"/>
  <c r="I891" i="3"/>
  <c r="K281" i="3"/>
  <c r="I281" i="3"/>
  <c r="F281" i="3"/>
  <c r="H281" i="3"/>
  <c r="J281" i="3"/>
  <c r="F458" i="3"/>
  <c r="H458" i="3"/>
  <c r="J458" i="3"/>
  <c r="I458" i="3"/>
  <c r="K458" i="3"/>
  <c r="F253" i="3"/>
  <c r="H253" i="3"/>
  <c r="I253" i="3"/>
  <c r="J253" i="3"/>
  <c r="K253" i="3"/>
  <c r="I696" i="3"/>
  <c r="H696" i="3"/>
  <c r="K696" i="3"/>
  <c r="F696" i="3"/>
  <c r="J696" i="3"/>
  <c r="K557" i="3"/>
  <c r="J557" i="3"/>
  <c r="I557" i="3"/>
  <c r="H557" i="3"/>
  <c r="F557" i="3"/>
  <c r="F816" i="3"/>
  <c r="J816" i="3"/>
  <c r="K816" i="3"/>
  <c r="I816" i="3"/>
  <c r="H816" i="3"/>
  <c r="J574" i="3"/>
  <c r="K574" i="3"/>
  <c r="H574" i="3"/>
  <c r="F574" i="3"/>
  <c r="I574" i="3"/>
  <c r="H425" i="3"/>
  <c r="F425" i="3"/>
  <c r="K425" i="3"/>
  <c r="J425" i="3"/>
  <c r="I425" i="3"/>
  <c r="J330" i="3"/>
  <c r="I330" i="3"/>
  <c r="H330" i="3"/>
  <c r="F330" i="3"/>
  <c r="K330" i="3"/>
  <c r="J409" i="3"/>
  <c r="K409" i="3"/>
  <c r="I409" i="3"/>
  <c r="F409" i="3"/>
  <c r="H409" i="3"/>
  <c r="F724" i="3"/>
  <c r="K724" i="3"/>
  <c r="J724" i="3"/>
  <c r="I724" i="3"/>
  <c r="H724" i="3"/>
  <c r="K403" i="3"/>
  <c r="J403" i="3"/>
  <c r="F403" i="3"/>
  <c r="I403" i="3"/>
  <c r="H403" i="3"/>
  <c r="H553" i="3"/>
  <c r="J553" i="3"/>
  <c r="F553" i="3"/>
  <c r="K553" i="3"/>
  <c r="I553" i="3"/>
  <c r="I299" i="3"/>
  <c r="F299" i="3"/>
  <c r="K299" i="3"/>
  <c r="J299" i="3"/>
  <c r="H299" i="3"/>
  <c r="J859" i="3"/>
  <c r="I859" i="3"/>
  <c r="F859" i="3"/>
  <c r="H859" i="3"/>
  <c r="K859" i="3"/>
  <c r="J857" i="3"/>
  <c r="I857" i="3"/>
  <c r="F857" i="3"/>
  <c r="K857" i="3"/>
  <c r="H857" i="3"/>
  <c r="K716" i="3"/>
  <c r="H716" i="3"/>
  <c r="J716" i="3"/>
  <c r="I716" i="3"/>
  <c r="F716" i="3"/>
  <c r="I257" i="3"/>
  <c r="J257" i="3"/>
  <c r="K257" i="3"/>
  <c r="F257" i="3"/>
  <c r="H257" i="3"/>
  <c r="K723" i="3"/>
  <c r="J723" i="3"/>
  <c r="H723" i="3"/>
  <c r="I723" i="3"/>
  <c r="F723" i="3"/>
  <c r="I424" i="3"/>
  <c r="J424" i="3"/>
  <c r="F424" i="3"/>
  <c r="H424" i="3"/>
  <c r="K424" i="3"/>
  <c r="I732" i="3"/>
  <c r="F732" i="3"/>
  <c r="H732" i="3"/>
  <c r="K732" i="3"/>
  <c r="J732" i="3"/>
  <c r="F352" i="3"/>
  <c r="H352" i="3"/>
  <c r="J352" i="3"/>
  <c r="I352" i="3"/>
  <c r="K352" i="3"/>
  <c r="H687" i="3"/>
  <c r="J687" i="3"/>
  <c r="K687" i="3"/>
  <c r="F687" i="3"/>
  <c r="I687" i="3"/>
  <c r="F692" i="3"/>
  <c r="J692" i="3"/>
  <c r="H692" i="3"/>
  <c r="I692" i="3"/>
  <c r="K692" i="3"/>
  <c r="K327" i="3"/>
  <c r="H327" i="3"/>
  <c r="F327" i="3"/>
  <c r="I327" i="3"/>
  <c r="J327" i="3"/>
  <c r="J282" i="3"/>
  <c r="I282" i="3"/>
  <c r="H282" i="3"/>
  <c r="F282" i="3"/>
  <c r="K282" i="3"/>
  <c r="H646" i="3"/>
  <c r="J646" i="3"/>
  <c r="F646" i="3"/>
  <c r="I646" i="3"/>
  <c r="K646" i="3"/>
  <c r="J860" i="3"/>
  <c r="K860" i="3"/>
  <c r="H860" i="3"/>
  <c r="F860" i="3"/>
  <c r="I860" i="3"/>
  <c r="I580" i="3"/>
  <c r="K580" i="3"/>
  <c r="J580" i="3"/>
  <c r="H580" i="3"/>
  <c r="F580" i="3"/>
  <c r="H550" i="3"/>
  <c r="F550" i="3"/>
  <c r="J550" i="3"/>
  <c r="I550" i="3"/>
  <c r="K550" i="3"/>
  <c r="J301" i="3"/>
  <c r="K301" i="3"/>
  <c r="I301" i="3"/>
  <c r="F301" i="3"/>
  <c r="H301" i="3"/>
  <c r="I329" i="3"/>
  <c r="K329" i="3"/>
  <c r="F329" i="3"/>
  <c r="H329" i="3"/>
  <c r="J329" i="3"/>
  <c r="I700" i="3"/>
  <c r="H700" i="3"/>
  <c r="J700" i="3"/>
  <c r="F700" i="3"/>
  <c r="K700" i="3"/>
  <c r="H513" i="3"/>
  <c r="F513" i="3"/>
  <c r="I513" i="3"/>
  <c r="J513" i="3"/>
  <c r="K513" i="3"/>
  <c r="K739" i="3"/>
  <c r="J739" i="3"/>
  <c r="F739" i="3"/>
  <c r="I739" i="3"/>
  <c r="H739" i="3"/>
  <c r="J727" i="8"/>
  <c r="K727" i="8"/>
  <c r="K714" i="3"/>
  <c r="H714" i="3"/>
  <c r="J714" i="3"/>
  <c r="F714" i="3"/>
  <c r="I714" i="3"/>
  <c r="K934" i="3"/>
  <c r="I934" i="3"/>
  <c r="F934" i="3"/>
  <c r="J934" i="3"/>
  <c r="H934" i="3"/>
  <c r="H918" i="3"/>
  <c r="J918" i="3"/>
  <c r="F918" i="3"/>
  <c r="I918" i="3"/>
  <c r="K918" i="3"/>
  <c r="H515" i="3"/>
  <c r="K515" i="3"/>
  <c r="J515" i="3"/>
  <c r="I515" i="3"/>
  <c r="F515" i="3"/>
  <c r="I630" i="3"/>
  <c r="F630" i="3"/>
  <c r="J630" i="3"/>
  <c r="K630" i="3"/>
  <c r="H630" i="3"/>
  <c r="F958" i="3"/>
  <c r="K958" i="3"/>
  <c r="H958" i="3"/>
  <c r="J958" i="3"/>
  <c r="I958" i="3"/>
  <c r="J204" i="3"/>
  <c r="I204" i="3"/>
  <c r="K204" i="3"/>
  <c r="F204" i="3"/>
  <c r="H204" i="3"/>
  <c r="I404" i="3"/>
  <c r="K404" i="3"/>
  <c r="J404" i="3"/>
  <c r="H404" i="3"/>
  <c r="F404" i="3"/>
  <c r="K890" i="8"/>
  <c r="J890" i="8"/>
  <c r="K880" i="8"/>
  <c r="J880" i="8"/>
  <c r="I313" i="3"/>
  <c r="H313" i="3"/>
  <c r="J313" i="3"/>
  <c r="F313" i="3"/>
  <c r="K313" i="3"/>
  <c r="F558" i="3"/>
  <c r="K558" i="3"/>
  <c r="H558" i="3"/>
  <c r="I558" i="3"/>
  <c r="J558" i="3"/>
  <c r="J402" i="3"/>
  <c r="I402" i="3"/>
  <c r="H402" i="3"/>
  <c r="K402" i="3"/>
  <c r="F402" i="3"/>
  <c r="K596" i="3"/>
  <c r="J596" i="3"/>
  <c r="I596" i="3"/>
  <c r="F596" i="3"/>
  <c r="H596" i="3"/>
  <c r="K432" i="3"/>
  <c r="F432" i="3"/>
  <c r="J432" i="3"/>
  <c r="I432" i="3"/>
  <c r="H432" i="3"/>
  <c r="H925" i="3"/>
  <c r="I925" i="3"/>
  <c r="J925" i="3"/>
  <c r="K925" i="3"/>
  <c r="F925" i="3"/>
  <c r="J756" i="8"/>
  <c r="K756" i="8"/>
  <c r="K743" i="3"/>
  <c r="J743" i="3"/>
  <c r="H743" i="3"/>
  <c r="I743" i="3"/>
  <c r="F743" i="3"/>
  <c r="F519" i="3"/>
  <c r="I519" i="3"/>
  <c r="H519" i="3"/>
  <c r="J519" i="3"/>
  <c r="K519" i="3"/>
  <c r="F308" i="3"/>
  <c r="H308" i="3"/>
  <c r="K308" i="3"/>
  <c r="I308" i="3"/>
  <c r="J308" i="3"/>
  <c r="J880" i="3"/>
  <c r="H880" i="3"/>
  <c r="K880" i="3"/>
  <c r="I880" i="3"/>
  <c r="F880" i="3"/>
  <c r="I294" i="3"/>
  <c r="K294" i="3"/>
  <c r="J294" i="3"/>
  <c r="F294" i="3"/>
  <c r="H294" i="3"/>
  <c r="J832" i="3"/>
  <c r="K832" i="3"/>
  <c r="H832" i="3"/>
  <c r="F832" i="3"/>
  <c r="I832" i="3"/>
  <c r="K803" i="8"/>
  <c r="J803" i="8"/>
  <c r="I328" i="3"/>
  <c r="H328" i="3"/>
  <c r="K328" i="3"/>
  <c r="J328" i="3"/>
  <c r="F328" i="3"/>
  <c r="H262" i="3"/>
  <c r="I262" i="3"/>
  <c r="K262" i="3"/>
  <c r="J262" i="3"/>
  <c r="F262" i="3"/>
  <c r="H931" i="3"/>
  <c r="K931" i="3"/>
  <c r="J931" i="3"/>
  <c r="I931" i="3"/>
  <c r="F931" i="3"/>
  <c r="F512" i="3"/>
  <c r="K512" i="3"/>
  <c r="J512" i="3"/>
  <c r="I512" i="3"/>
  <c r="H512" i="3"/>
  <c r="F678" i="3"/>
  <c r="K678" i="3"/>
  <c r="H678" i="3"/>
  <c r="I678" i="3"/>
  <c r="J678" i="3"/>
  <c r="H990" i="3"/>
  <c r="J990" i="3"/>
  <c r="F990" i="3"/>
  <c r="K990" i="3"/>
  <c r="I990" i="3"/>
  <c r="F488" i="3"/>
  <c r="J488" i="3"/>
  <c r="K488" i="3"/>
  <c r="I488" i="3"/>
  <c r="H488" i="3"/>
  <c r="I337" i="3"/>
  <c r="F337" i="3"/>
  <c r="J337" i="3"/>
  <c r="H337" i="3"/>
  <c r="K337" i="3"/>
  <c r="J872" i="8"/>
  <c r="K872" i="8"/>
  <c r="J297" i="3"/>
  <c r="F297" i="3"/>
  <c r="K297" i="3"/>
  <c r="H297" i="3"/>
  <c r="I297" i="3"/>
  <c r="K683" i="3"/>
  <c r="I683" i="3"/>
  <c r="F683" i="3"/>
  <c r="H683" i="3"/>
  <c r="J683" i="3"/>
  <c r="I987" i="3"/>
  <c r="J987" i="3"/>
  <c r="K987" i="3"/>
  <c r="F987" i="3"/>
  <c r="H987" i="3"/>
  <c r="F758" i="3"/>
  <c r="I758" i="3"/>
  <c r="K758" i="3"/>
  <c r="H758" i="3"/>
  <c r="J758" i="3"/>
  <c r="H844" i="3"/>
  <c r="F844" i="3"/>
  <c r="J844" i="3"/>
  <c r="I844" i="3"/>
  <c r="K844" i="3"/>
  <c r="H420" i="3"/>
  <c r="K420" i="3"/>
  <c r="F420" i="3"/>
  <c r="I420" i="3"/>
  <c r="J420" i="3"/>
  <c r="H806" i="3"/>
  <c r="F806" i="3"/>
  <c r="K806" i="3"/>
  <c r="J806" i="3"/>
  <c r="I806" i="3"/>
  <c r="H992" i="3"/>
  <c r="J992" i="3"/>
  <c r="I992" i="3"/>
  <c r="F992" i="3"/>
  <c r="K992" i="3"/>
  <c r="K810" i="3"/>
  <c r="I810" i="3"/>
  <c r="F810" i="3"/>
  <c r="J810" i="3"/>
  <c r="H810" i="3"/>
  <c r="K901" i="8"/>
  <c r="J901" i="8"/>
  <c r="K895" i="3"/>
  <c r="J895" i="3"/>
  <c r="H895" i="3"/>
  <c r="I895" i="3"/>
  <c r="F895" i="3"/>
  <c r="K805" i="8"/>
  <c r="J805" i="8"/>
  <c r="F416" i="3"/>
  <c r="H416" i="3"/>
  <c r="I416" i="3"/>
  <c r="K416" i="3"/>
  <c r="J416" i="3"/>
  <c r="F618" i="3"/>
  <c r="H618" i="3"/>
  <c r="J618" i="3"/>
  <c r="K618" i="3"/>
  <c r="I618" i="3"/>
  <c r="H610" i="3"/>
  <c r="F610" i="3"/>
  <c r="I610" i="3"/>
  <c r="K610" i="3"/>
  <c r="J610" i="3"/>
  <c r="K889" i="8"/>
  <c r="J889" i="8"/>
  <c r="K350" i="3"/>
  <c r="F350" i="3"/>
  <c r="H350" i="3"/>
  <c r="J350" i="3"/>
  <c r="I350" i="3"/>
  <c r="H442" i="3"/>
  <c r="K442" i="3"/>
  <c r="J442" i="3"/>
  <c r="F442" i="3"/>
  <c r="I442" i="3"/>
  <c r="K929" i="8"/>
  <c r="J929" i="8"/>
  <c r="I603" i="3"/>
  <c r="J603" i="3"/>
  <c r="F603" i="3"/>
  <c r="K603" i="3"/>
  <c r="H603" i="3"/>
  <c r="K255" i="3"/>
  <c r="H255" i="3"/>
  <c r="F255" i="3"/>
  <c r="J255" i="3"/>
  <c r="I255" i="3"/>
  <c r="J720" i="3"/>
  <c r="K720" i="3"/>
  <c r="H720" i="3"/>
  <c r="I720" i="3"/>
  <c r="F720" i="3"/>
  <c r="F639" i="3"/>
  <c r="J639" i="3"/>
  <c r="K639" i="3"/>
  <c r="I639" i="3"/>
  <c r="H639" i="3"/>
  <c r="H657" i="3"/>
  <c r="K657" i="3"/>
  <c r="I657" i="3"/>
  <c r="J657" i="3"/>
  <c r="F657" i="3"/>
  <c r="F412" i="3"/>
  <c r="I412" i="3"/>
  <c r="K412" i="3"/>
  <c r="H412" i="3"/>
  <c r="J412" i="3"/>
  <c r="K760" i="8"/>
  <c r="J760" i="8"/>
  <c r="J485" i="3"/>
  <c r="I485" i="3"/>
  <c r="K485" i="3"/>
  <c r="H485" i="3"/>
  <c r="F485" i="3"/>
  <c r="K279" i="3"/>
  <c r="J279" i="3"/>
  <c r="H279" i="3"/>
  <c r="F279" i="3"/>
  <c r="I279" i="3"/>
  <c r="H849" i="3"/>
  <c r="I849" i="3"/>
  <c r="F849" i="3"/>
  <c r="J849" i="3"/>
  <c r="K849" i="3"/>
  <c r="F699" i="3"/>
  <c r="I699" i="3"/>
  <c r="H699" i="3"/>
  <c r="K699" i="3"/>
  <c r="J699" i="3"/>
  <c r="J796" i="8"/>
  <c r="K796" i="8"/>
  <c r="H964" i="3"/>
  <c r="I964" i="3"/>
  <c r="K964" i="3"/>
  <c r="J964" i="3"/>
  <c r="F964" i="3"/>
  <c r="H266" i="3"/>
  <c r="I266" i="3"/>
  <c r="F266" i="3"/>
  <c r="K266" i="3"/>
  <c r="J266" i="3"/>
  <c r="F838" i="3"/>
  <c r="H838" i="3"/>
  <c r="J838" i="3"/>
  <c r="I838" i="3"/>
  <c r="K838" i="3"/>
  <c r="F820" i="3"/>
  <c r="H820" i="3"/>
  <c r="J820" i="3"/>
  <c r="K820" i="3"/>
  <c r="I820" i="3"/>
  <c r="H339" i="3"/>
  <c r="J339" i="3"/>
  <c r="I339" i="3"/>
  <c r="K339" i="3"/>
  <c r="F339" i="3"/>
  <c r="I953" i="3"/>
  <c r="J953" i="3"/>
  <c r="H953" i="3"/>
  <c r="K953" i="3"/>
  <c r="F953" i="3"/>
  <c r="H991" i="3"/>
  <c r="F991" i="3"/>
  <c r="K991" i="3"/>
  <c r="J991" i="3"/>
  <c r="I991" i="3"/>
  <c r="H349" i="3"/>
  <c r="I349" i="3"/>
  <c r="K349" i="3"/>
  <c r="J349" i="3"/>
  <c r="F349" i="3"/>
  <c r="H254" i="3"/>
  <c r="J254" i="3"/>
  <c r="I254" i="3"/>
  <c r="K254" i="3"/>
  <c r="F254" i="3"/>
  <c r="K734" i="8"/>
  <c r="J734" i="8"/>
  <c r="J394" i="3"/>
  <c r="I394" i="3"/>
  <c r="F394" i="3"/>
  <c r="H394" i="3"/>
  <c r="K394" i="3"/>
  <c r="K825" i="8"/>
  <c r="J825" i="8"/>
  <c r="H332" i="3"/>
  <c r="J332" i="3"/>
  <c r="I332" i="3"/>
  <c r="K332" i="3"/>
  <c r="F332" i="3"/>
  <c r="H372" i="3"/>
  <c r="F372" i="3"/>
  <c r="J372" i="3"/>
  <c r="I372" i="3"/>
  <c r="K372" i="3"/>
  <c r="H383" i="3"/>
  <c r="J383" i="3"/>
  <c r="F383" i="3"/>
  <c r="K383" i="3"/>
  <c r="I383" i="3"/>
  <c r="H471" i="3"/>
  <c r="J471" i="3"/>
  <c r="K471" i="3"/>
  <c r="I471" i="3"/>
  <c r="F471" i="3"/>
  <c r="I799" i="3"/>
  <c r="J799" i="3"/>
  <c r="H799" i="3"/>
  <c r="K799" i="3"/>
  <c r="F799" i="3"/>
  <c r="H703" i="3"/>
  <c r="I703" i="3"/>
  <c r="J703" i="3"/>
  <c r="F703" i="3"/>
  <c r="K703" i="3"/>
  <c r="K908" i="8"/>
  <c r="J908" i="8"/>
  <c r="J905" i="3"/>
  <c r="F905" i="3"/>
  <c r="K905" i="3"/>
  <c r="H905" i="3"/>
  <c r="I905" i="3"/>
  <c r="J317" i="3"/>
  <c r="K317" i="3"/>
  <c r="H317" i="3"/>
  <c r="I317" i="3"/>
  <c r="F317" i="3"/>
  <c r="K789" i="3"/>
  <c r="H789" i="3"/>
  <c r="J789" i="3"/>
  <c r="F789" i="3"/>
  <c r="I789" i="3"/>
  <c r="I529" i="3"/>
  <c r="F529" i="3"/>
  <c r="K529" i="3"/>
  <c r="J529" i="3"/>
  <c r="H529" i="3"/>
  <c r="I884" i="3"/>
  <c r="F884" i="3"/>
  <c r="H884" i="3"/>
  <c r="J884" i="3"/>
  <c r="K884" i="3"/>
  <c r="J773" i="3"/>
  <c r="H773" i="3"/>
  <c r="F773" i="3"/>
  <c r="K773" i="3"/>
  <c r="I773" i="3"/>
  <c r="K722" i="8"/>
  <c r="J722" i="8"/>
  <c r="I399" i="3"/>
  <c r="H399" i="3"/>
  <c r="J399" i="3"/>
  <c r="K399" i="3"/>
  <c r="F399" i="3"/>
  <c r="I973" i="3"/>
  <c r="F973" i="3"/>
  <c r="J973" i="3"/>
  <c r="H973" i="3"/>
  <c r="K973" i="3"/>
  <c r="H946" i="3"/>
  <c r="F946" i="3"/>
  <c r="J946" i="3"/>
  <c r="K946" i="3"/>
  <c r="I946" i="3"/>
  <c r="K782" i="3"/>
  <c r="H782" i="3"/>
  <c r="J782" i="3"/>
  <c r="F782" i="3"/>
  <c r="I782" i="3"/>
  <c r="K909" i="3"/>
  <c r="H909" i="3"/>
  <c r="I909" i="3"/>
  <c r="F909" i="3"/>
  <c r="J909" i="3"/>
  <c r="H651" i="3"/>
  <c r="J651" i="3"/>
  <c r="I651" i="3"/>
  <c r="K651" i="3"/>
  <c r="F651" i="3"/>
  <c r="J858" i="3"/>
  <c r="K858" i="3"/>
  <c r="H858" i="3"/>
  <c r="F858" i="3"/>
  <c r="I858" i="3"/>
  <c r="J758" i="8"/>
  <c r="K758" i="8"/>
  <c r="J1000" i="3"/>
  <c r="O992" i="2"/>
  <c r="H1000" i="3"/>
  <c r="F1000" i="3"/>
  <c r="N992" i="2"/>
  <c r="K1000" i="3"/>
  <c r="I1000" i="3"/>
  <c r="H728" i="3"/>
  <c r="I728" i="3"/>
  <c r="J728" i="3"/>
  <c r="F728" i="3"/>
  <c r="K728" i="3"/>
  <c r="I805" i="3"/>
  <c r="H805" i="3"/>
  <c r="J805" i="3"/>
  <c r="F805" i="3"/>
  <c r="K805" i="3"/>
  <c r="H418" i="3"/>
  <c r="J418" i="3"/>
  <c r="K418" i="3"/>
  <c r="I418" i="3"/>
  <c r="F418" i="3"/>
  <c r="H334" i="3"/>
  <c r="I334" i="3"/>
  <c r="J334" i="3"/>
  <c r="K334" i="3"/>
  <c r="F334" i="3"/>
  <c r="F606" i="3"/>
  <c r="K606" i="3"/>
  <c r="J606" i="3"/>
  <c r="H606" i="3"/>
  <c r="I606" i="3"/>
  <c r="K787" i="3"/>
  <c r="H787" i="3"/>
  <c r="F787" i="3"/>
  <c r="J787" i="3"/>
  <c r="I787" i="3"/>
  <c r="J455" i="3"/>
  <c r="H455" i="3"/>
  <c r="I455" i="3"/>
  <c r="K455" i="3"/>
  <c r="F455" i="3"/>
  <c r="H428" i="3"/>
  <c r="I428" i="3"/>
  <c r="K428" i="3"/>
  <c r="J428" i="3"/>
  <c r="F428" i="3"/>
  <c r="K482" i="3"/>
  <c r="J482" i="3"/>
  <c r="H482" i="3"/>
  <c r="F482" i="3"/>
  <c r="I482" i="3"/>
  <c r="H837" i="3"/>
  <c r="I837" i="3"/>
  <c r="F837" i="3"/>
  <c r="K837" i="3"/>
  <c r="J837" i="3"/>
  <c r="I573" i="3"/>
  <c r="K573" i="3"/>
  <c r="F573" i="3"/>
  <c r="H573" i="3"/>
  <c r="J573" i="3"/>
  <c r="I843" i="3"/>
  <c r="H843" i="3"/>
  <c r="J843" i="3"/>
  <c r="K843" i="3"/>
  <c r="F843" i="3"/>
  <c r="F581" i="3"/>
  <c r="K581" i="3"/>
  <c r="I581" i="3"/>
  <c r="H581" i="3"/>
  <c r="J581" i="3"/>
  <c r="F514" i="3"/>
  <c r="H514" i="3"/>
  <c r="J514" i="3"/>
  <c r="K514" i="3"/>
  <c r="I514" i="3"/>
  <c r="F265" i="3"/>
  <c r="I265" i="3"/>
  <c r="J265" i="3"/>
  <c r="K265" i="3"/>
  <c r="H265" i="3"/>
  <c r="H509" i="3"/>
  <c r="F509" i="3"/>
  <c r="I509" i="3"/>
  <c r="K509" i="3"/>
  <c r="J509" i="3"/>
  <c r="J790" i="3"/>
  <c r="H790" i="3"/>
  <c r="F790" i="3"/>
  <c r="I790" i="3"/>
  <c r="K790" i="3"/>
  <c r="J959" i="8"/>
  <c r="K959" i="8"/>
  <c r="F292" i="3"/>
  <c r="H292" i="3"/>
  <c r="J292" i="3"/>
  <c r="K292" i="3"/>
  <c r="I292" i="3"/>
  <c r="J288" i="3"/>
  <c r="H288" i="3"/>
  <c r="I288" i="3"/>
  <c r="K288" i="3"/>
  <c r="F288" i="3"/>
  <c r="H431" i="3"/>
  <c r="J431" i="3"/>
  <c r="K431" i="3"/>
  <c r="F431" i="3"/>
  <c r="I431" i="3"/>
  <c r="H853" i="3"/>
  <c r="F853" i="3"/>
  <c r="J853" i="3"/>
  <c r="K853" i="3"/>
  <c r="I853" i="3"/>
  <c r="K947" i="3"/>
  <c r="I947" i="3"/>
  <c r="J947" i="3"/>
  <c r="H947" i="3"/>
  <c r="F947" i="3"/>
  <c r="J896" i="8"/>
  <c r="K896" i="8"/>
  <c r="I923" i="3"/>
  <c r="F923" i="3"/>
  <c r="K923" i="3"/>
  <c r="J923" i="3"/>
  <c r="H923" i="3"/>
  <c r="J662" i="3"/>
  <c r="H662" i="3"/>
  <c r="I662" i="3"/>
  <c r="K662" i="3"/>
  <c r="F662" i="3"/>
  <c r="F554" i="3"/>
  <c r="H554" i="3"/>
  <c r="J554" i="3"/>
  <c r="K554" i="3"/>
  <c r="I554" i="3"/>
  <c r="K797" i="8"/>
  <c r="J797" i="8"/>
  <c r="K865" i="8"/>
  <c r="J865" i="8"/>
  <c r="J691" i="8"/>
  <c r="K691" i="8"/>
  <c r="H564" i="3"/>
  <c r="F564" i="3"/>
  <c r="J564" i="3"/>
  <c r="I564" i="3"/>
  <c r="K564" i="3"/>
  <c r="K499" i="3"/>
  <c r="J499" i="3"/>
  <c r="H499" i="3"/>
  <c r="I499" i="3"/>
  <c r="F499" i="3"/>
  <c r="I945" i="3"/>
  <c r="J945" i="3"/>
  <c r="F945" i="3"/>
  <c r="K945" i="3"/>
  <c r="H945" i="3"/>
  <c r="K555" i="3"/>
  <c r="I555" i="3"/>
  <c r="F555" i="3"/>
  <c r="H555" i="3"/>
  <c r="J555" i="3"/>
  <c r="H846" i="3"/>
  <c r="K846" i="3"/>
  <c r="F846" i="3"/>
  <c r="J846" i="3"/>
  <c r="I846" i="3"/>
  <c r="K956" i="3"/>
  <c r="H956" i="3"/>
  <c r="J956" i="3"/>
  <c r="F956" i="3"/>
  <c r="I956" i="3"/>
  <c r="F939" i="3"/>
  <c r="I939" i="3"/>
  <c r="J939" i="3"/>
  <c r="H939" i="3"/>
  <c r="K939" i="3"/>
  <c r="F528" i="3"/>
  <c r="I528" i="3"/>
  <c r="H528" i="3"/>
  <c r="J528" i="3"/>
  <c r="K528" i="3"/>
  <c r="F538" i="3"/>
  <c r="I538" i="3"/>
  <c r="J538" i="3"/>
  <c r="H538" i="3"/>
  <c r="K538" i="3"/>
  <c r="K956" i="8"/>
  <c r="J956" i="8"/>
  <c r="J744" i="8"/>
  <c r="K744" i="8"/>
  <c r="F548" i="3"/>
  <c r="J548" i="3"/>
  <c r="H548" i="3"/>
  <c r="I548" i="3"/>
  <c r="K548" i="3"/>
  <c r="J655" i="3"/>
  <c r="K655" i="3"/>
  <c r="F655" i="3"/>
  <c r="I655" i="3"/>
  <c r="H655" i="3"/>
  <c r="K784" i="3"/>
  <c r="J784" i="3"/>
  <c r="I784" i="3"/>
  <c r="H784" i="3"/>
  <c r="F784" i="3"/>
  <c r="K516" i="3"/>
  <c r="J516" i="3"/>
  <c r="F516" i="3"/>
  <c r="I516" i="3"/>
  <c r="H516" i="3"/>
  <c r="K680" i="3"/>
  <c r="F680" i="3"/>
  <c r="H680" i="3"/>
  <c r="J680" i="3"/>
  <c r="I680" i="3"/>
  <c r="H974" i="3"/>
  <c r="I974" i="3"/>
  <c r="F974" i="3"/>
  <c r="K974" i="3"/>
  <c r="J974" i="3"/>
  <c r="F643" i="3"/>
  <c r="K643" i="3"/>
  <c r="I643" i="3"/>
  <c r="H643" i="3"/>
  <c r="J643" i="3"/>
  <c r="F760" i="3"/>
  <c r="H760" i="3"/>
  <c r="K760" i="3"/>
  <c r="I760" i="3"/>
  <c r="J760" i="3"/>
  <c r="H930" i="3"/>
  <c r="I930" i="3"/>
  <c r="J930" i="3"/>
  <c r="F930" i="3"/>
  <c r="K930" i="3"/>
  <c r="J622" i="3"/>
  <c r="H622" i="3"/>
  <c r="I622" i="3"/>
  <c r="K622" i="3"/>
  <c r="F622" i="3"/>
  <c r="F756" i="3"/>
  <c r="K756" i="3"/>
  <c r="I756" i="3"/>
  <c r="J756" i="3"/>
  <c r="H756" i="3"/>
  <c r="J794" i="8"/>
  <c r="K794" i="8"/>
  <c r="J770" i="8"/>
  <c r="K770" i="8"/>
  <c r="K467" i="3"/>
  <c r="J467" i="3"/>
  <c r="I467" i="3"/>
  <c r="F467" i="3"/>
  <c r="H467" i="3"/>
  <c r="J715" i="3"/>
  <c r="K715" i="3"/>
  <c r="H715" i="3"/>
  <c r="F715" i="3"/>
  <c r="I715" i="3"/>
  <c r="H751" i="3"/>
  <c r="K751" i="3"/>
  <c r="I751" i="3"/>
  <c r="J751" i="3"/>
  <c r="F751" i="3"/>
  <c r="J885" i="8"/>
  <c r="K885" i="8"/>
  <c r="K886" i="8"/>
  <c r="J886" i="8"/>
  <c r="I629" i="3"/>
  <c r="H629" i="3"/>
  <c r="F629" i="3"/>
  <c r="K629" i="3"/>
  <c r="J629" i="3"/>
  <c r="F842" i="3"/>
  <c r="J842" i="3"/>
  <c r="H842" i="3"/>
  <c r="K842" i="3"/>
  <c r="I842" i="3"/>
  <c r="H797" i="3"/>
  <c r="J797" i="3"/>
  <c r="F797" i="3"/>
  <c r="I797" i="3"/>
  <c r="K797" i="3"/>
  <c r="F848" i="3"/>
  <c r="I848" i="3"/>
  <c r="J848" i="3"/>
  <c r="H848" i="3"/>
  <c r="K848" i="3"/>
  <c r="I951" i="3"/>
  <c r="H951" i="3"/>
  <c r="F951" i="3"/>
  <c r="J951" i="3"/>
  <c r="K951" i="3"/>
  <c r="J851" i="3"/>
  <c r="F851" i="3"/>
  <c r="H851" i="3"/>
  <c r="K851" i="3"/>
  <c r="I851" i="3"/>
  <c r="H874" i="3"/>
  <c r="I874" i="3"/>
  <c r="F874" i="3"/>
  <c r="J874" i="3"/>
  <c r="K874" i="3"/>
  <c r="I575" i="3"/>
  <c r="K575" i="3"/>
  <c r="J575" i="3"/>
  <c r="H575" i="3"/>
  <c r="F575" i="3"/>
  <c r="H883" i="3"/>
  <c r="I883" i="3"/>
  <c r="J883" i="3"/>
  <c r="F883" i="3"/>
  <c r="K883" i="3"/>
  <c r="K706" i="3"/>
  <c r="J706" i="3"/>
  <c r="F706" i="3"/>
  <c r="I706" i="3"/>
  <c r="H706" i="3"/>
  <c r="K855" i="3"/>
  <c r="J855" i="3"/>
  <c r="H855" i="3"/>
  <c r="I855" i="3"/>
  <c r="F855" i="3"/>
  <c r="J699" i="8"/>
  <c r="K699" i="8"/>
  <c r="J851" i="8"/>
  <c r="K851" i="8"/>
  <c r="J845" i="8"/>
  <c r="K845" i="8"/>
  <c r="F780" i="3"/>
  <c r="I780" i="3"/>
  <c r="K780" i="3"/>
  <c r="J780" i="3"/>
  <c r="H780" i="3"/>
  <c r="J853" i="8"/>
  <c r="K853" i="8"/>
  <c r="H636" i="3"/>
  <c r="K636" i="3"/>
  <c r="F636" i="3"/>
  <c r="J636" i="3"/>
  <c r="I636" i="3"/>
  <c r="H889" i="3"/>
  <c r="I889" i="3"/>
  <c r="K889" i="3"/>
  <c r="J889" i="3"/>
  <c r="F889" i="3"/>
  <c r="I755" i="3"/>
  <c r="F755" i="3"/>
  <c r="K755" i="3"/>
  <c r="H755" i="3"/>
  <c r="J755" i="3"/>
  <c r="J839" i="3"/>
  <c r="K839" i="3"/>
  <c r="F839" i="3"/>
  <c r="I839" i="3"/>
  <c r="H839" i="3"/>
  <c r="K511" i="3"/>
  <c r="J511" i="3"/>
  <c r="F511" i="3"/>
  <c r="H511" i="3"/>
  <c r="I511" i="3"/>
  <c r="H635" i="3"/>
  <c r="J635" i="3"/>
  <c r="I635" i="3"/>
  <c r="K635" i="3"/>
  <c r="F635" i="3"/>
  <c r="K829" i="8"/>
  <c r="J829" i="8"/>
  <c r="K776" i="8"/>
  <c r="J776" i="8"/>
  <c r="J775" i="3"/>
  <c r="F775" i="3"/>
  <c r="H775" i="3"/>
  <c r="K775" i="3"/>
  <c r="I775" i="3"/>
  <c r="J343" i="3"/>
  <c r="K343" i="3"/>
  <c r="I343" i="3"/>
  <c r="F343" i="3"/>
  <c r="H343" i="3"/>
  <c r="F935" i="3"/>
  <c r="H935" i="3"/>
  <c r="J935" i="3"/>
  <c r="I935" i="3"/>
  <c r="K935" i="3"/>
  <c r="F873" i="3"/>
  <c r="J873" i="3"/>
  <c r="H873" i="3"/>
  <c r="I873" i="3"/>
  <c r="K873" i="3"/>
  <c r="K677" i="3"/>
  <c r="I677" i="3"/>
  <c r="H677" i="3"/>
  <c r="F677" i="3"/>
  <c r="J677" i="3"/>
  <c r="F517" i="3"/>
  <c r="K517" i="3"/>
  <c r="J517" i="3"/>
  <c r="I517" i="3"/>
  <c r="H517" i="3"/>
  <c r="F477" i="3"/>
  <c r="K477" i="3"/>
  <c r="J477" i="3"/>
  <c r="H477" i="3"/>
  <c r="I477" i="3"/>
  <c r="H380" i="3"/>
  <c r="I380" i="3"/>
  <c r="F380" i="3"/>
  <c r="K380" i="3"/>
  <c r="J380" i="3"/>
  <c r="K693" i="3"/>
  <c r="J693" i="3"/>
  <c r="I693" i="3"/>
  <c r="F693" i="3"/>
  <c r="H693" i="3"/>
  <c r="I944" i="3"/>
  <c r="F944" i="3"/>
  <c r="J944" i="3"/>
  <c r="H944" i="3"/>
  <c r="K944" i="3"/>
  <c r="J717" i="3"/>
  <c r="I717" i="3"/>
  <c r="F717" i="3"/>
  <c r="H717" i="3"/>
  <c r="K717" i="3"/>
  <c r="I744" i="3"/>
  <c r="J744" i="3"/>
  <c r="F744" i="3"/>
  <c r="K744" i="3"/>
  <c r="H744" i="3"/>
  <c r="I333" i="3"/>
  <c r="K333" i="3"/>
  <c r="F333" i="3"/>
  <c r="H333" i="3"/>
  <c r="J333" i="3"/>
  <c r="F979" i="3"/>
  <c r="K979" i="3"/>
  <c r="H979" i="3"/>
  <c r="J979" i="3"/>
  <c r="I979" i="3"/>
  <c r="J419" i="3"/>
  <c r="F419" i="3"/>
  <c r="H419" i="3"/>
  <c r="I419" i="3"/>
  <c r="K419" i="3"/>
  <c r="I475" i="3"/>
  <c r="F475" i="3"/>
  <c r="K475" i="3"/>
  <c r="H475" i="3"/>
  <c r="J475" i="3"/>
  <c r="K952" i="3"/>
  <c r="I952" i="3"/>
  <c r="F952" i="3"/>
  <c r="J952" i="3"/>
  <c r="H952" i="3"/>
  <c r="F890" i="3"/>
  <c r="J890" i="3"/>
  <c r="H890" i="3"/>
  <c r="K890" i="3"/>
  <c r="I890" i="3"/>
  <c r="I551" i="3"/>
  <c r="J551" i="3"/>
  <c r="K551" i="3"/>
  <c r="H551" i="3"/>
  <c r="F551" i="3"/>
  <c r="I985" i="3"/>
  <c r="J985" i="3"/>
  <c r="F985" i="3"/>
  <c r="H985" i="3"/>
  <c r="K985" i="3"/>
  <c r="H598" i="3"/>
  <c r="I598" i="3"/>
  <c r="F598" i="3"/>
  <c r="K598" i="3"/>
  <c r="J598" i="3"/>
  <c r="K777" i="3"/>
  <c r="J777" i="3"/>
  <c r="I777" i="3"/>
  <c r="F777" i="3"/>
  <c r="H777" i="3"/>
  <c r="J852" i="3"/>
  <c r="F852" i="3"/>
  <c r="I852" i="3"/>
  <c r="K852" i="3"/>
  <c r="H852" i="3"/>
  <c r="K771" i="3"/>
  <c r="H771" i="3"/>
  <c r="I771" i="3"/>
  <c r="J771" i="3"/>
  <c r="F771" i="3"/>
  <c r="K819" i="3"/>
  <c r="J819" i="3"/>
  <c r="H819" i="3"/>
  <c r="F819" i="3"/>
  <c r="I819" i="3"/>
  <c r="H650" i="3"/>
  <c r="F650" i="3"/>
  <c r="K650" i="3"/>
  <c r="I650" i="3"/>
  <c r="J650" i="3"/>
  <c r="F508" i="3"/>
  <c r="H508" i="3"/>
  <c r="K508" i="3"/>
  <c r="J508" i="3"/>
  <c r="I508" i="3"/>
  <c r="I476" i="3"/>
  <c r="F476" i="3"/>
  <c r="K476" i="3"/>
  <c r="H476" i="3"/>
  <c r="J476" i="3"/>
  <c r="K874" i="8"/>
  <c r="J874" i="8"/>
  <c r="J902" i="8"/>
  <c r="K902" i="8"/>
  <c r="K826" i="8"/>
  <c r="J826" i="8"/>
  <c r="J761" i="3"/>
  <c r="F761" i="3"/>
  <c r="I761" i="3"/>
  <c r="H761" i="3"/>
  <c r="K761" i="3"/>
  <c r="H975" i="3"/>
  <c r="J975" i="3"/>
  <c r="I975" i="3"/>
  <c r="K975" i="3"/>
  <c r="F975" i="3"/>
  <c r="I807" i="3"/>
  <c r="K807" i="3"/>
  <c r="J807" i="3"/>
  <c r="H807" i="3"/>
  <c r="F807" i="3"/>
  <c r="K959" i="3"/>
  <c r="H959" i="3"/>
  <c r="J959" i="3"/>
  <c r="F959" i="3"/>
  <c r="I959" i="3"/>
  <c r="I602" i="3"/>
  <c r="K602" i="3"/>
  <c r="F602" i="3"/>
  <c r="J602" i="3"/>
  <c r="H602" i="3"/>
  <c r="H796" i="3"/>
  <c r="J796" i="3"/>
  <c r="F796" i="3"/>
  <c r="I796" i="3"/>
  <c r="K796" i="3"/>
  <c r="H624" i="3"/>
  <c r="K624" i="3"/>
  <c r="J624" i="3"/>
  <c r="I624" i="3"/>
  <c r="F624" i="3"/>
  <c r="H861" i="3"/>
  <c r="I861" i="3"/>
  <c r="J861" i="3"/>
  <c r="K861" i="3"/>
  <c r="F861" i="3"/>
  <c r="H545" i="3"/>
  <c r="F545" i="3"/>
  <c r="J545" i="3"/>
  <c r="K545" i="3"/>
  <c r="I545" i="3"/>
  <c r="J983" i="3"/>
  <c r="F983" i="3"/>
  <c r="K983" i="3"/>
  <c r="H983" i="3"/>
  <c r="I983" i="3"/>
  <c r="K750" i="8"/>
  <c r="J750" i="8"/>
  <c r="F695" i="3"/>
  <c r="J695" i="3"/>
  <c r="H695" i="3"/>
  <c r="K695" i="3"/>
  <c r="I695" i="3"/>
  <c r="I940" i="3"/>
  <c r="K940" i="3"/>
  <c r="H940" i="3"/>
  <c r="F940" i="3"/>
  <c r="J940" i="3"/>
  <c r="J789" i="8"/>
  <c r="K789" i="8"/>
  <c r="J806" i="8"/>
  <c r="K806" i="8"/>
  <c r="K690" i="3"/>
  <c r="I690" i="3"/>
  <c r="H690" i="3"/>
  <c r="F690" i="3"/>
  <c r="J690" i="3"/>
  <c r="K954" i="8"/>
  <c r="J954" i="8"/>
  <c r="J834" i="8"/>
  <c r="K834" i="8"/>
  <c r="K451" i="3"/>
  <c r="F451" i="3"/>
  <c r="J451" i="3"/>
  <c r="H451" i="3"/>
  <c r="I451" i="3"/>
  <c r="F779" i="3"/>
  <c r="K779" i="3"/>
  <c r="I779" i="3"/>
  <c r="J779" i="3"/>
  <c r="H779" i="3"/>
  <c r="I673" i="3"/>
  <c r="H673" i="3"/>
  <c r="F673" i="3"/>
  <c r="J673" i="3"/>
  <c r="K673" i="3"/>
  <c r="F670" i="3"/>
  <c r="K670" i="3"/>
  <c r="J670" i="3"/>
  <c r="I670" i="3"/>
  <c r="H670" i="3"/>
  <c r="I593" i="3"/>
  <c r="K593" i="3"/>
  <c r="J593" i="3"/>
  <c r="H593" i="3"/>
  <c r="F593" i="3"/>
  <c r="F660" i="3"/>
  <c r="J660" i="3"/>
  <c r="K660" i="3"/>
  <c r="I660" i="3"/>
  <c r="H660" i="3"/>
  <c r="K914" i="3"/>
  <c r="I914" i="3"/>
  <c r="F914" i="3"/>
  <c r="H914" i="3"/>
  <c r="J914" i="3"/>
  <c r="H762" i="3"/>
  <c r="K762" i="3"/>
  <c r="I762" i="3"/>
  <c r="J762" i="3"/>
  <c r="F762" i="3"/>
  <c r="H456" i="3"/>
  <c r="I456" i="3"/>
  <c r="J456" i="3"/>
  <c r="K456" i="3"/>
  <c r="F456" i="3"/>
  <c r="J709" i="8"/>
  <c r="K709" i="8"/>
  <c r="J754" i="8"/>
  <c r="K754" i="8"/>
  <c r="J854" i="8"/>
  <c r="K854" i="8"/>
  <c r="J711" i="8"/>
  <c r="K711" i="8"/>
  <c r="K754" i="3"/>
  <c r="J754" i="3"/>
  <c r="I754" i="3"/>
  <c r="H754" i="3"/>
  <c r="F754" i="3"/>
  <c r="K860" i="8"/>
  <c r="J860" i="8"/>
  <c r="K927" i="3"/>
  <c r="F927" i="3"/>
  <c r="H927" i="3"/>
  <c r="J927" i="3"/>
  <c r="I927" i="3"/>
  <c r="K595" i="3"/>
  <c r="I595" i="3"/>
  <c r="J595" i="3"/>
  <c r="F595" i="3"/>
  <c r="H595" i="3"/>
  <c r="F632" i="3"/>
  <c r="K632" i="3"/>
  <c r="H632" i="3"/>
  <c r="J632" i="3"/>
  <c r="I632" i="3"/>
  <c r="K539" i="3"/>
  <c r="J539" i="3"/>
  <c r="H539" i="3"/>
  <c r="F539" i="3"/>
  <c r="I539" i="3"/>
  <c r="I986" i="3"/>
  <c r="K986" i="3"/>
  <c r="F986" i="3"/>
  <c r="H986" i="3"/>
  <c r="J986" i="3"/>
  <c r="F817" i="3"/>
  <c r="H817" i="3"/>
  <c r="K817" i="3"/>
  <c r="I817" i="3"/>
  <c r="J817" i="3"/>
  <c r="J892" i="3"/>
  <c r="I892" i="3"/>
  <c r="F892" i="3"/>
  <c r="H892" i="3"/>
  <c r="K892" i="3"/>
  <c r="F521" i="3"/>
  <c r="H521" i="3"/>
  <c r="I521" i="3"/>
  <c r="J521" i="3"/>
  <c r="K521" i="3"/>
  <c r="K993" i="8"/>
  <c r="J993" i="8"/>
  <c r="J445" i="3"/>
  <c r="H445" i="3"/>
  <c r="K445" i="3"/>
  <c r="F445" i="3"/>
  <c r="I445" i="3"/>
  <c r="F818" i="3"/>
  <c r="K818" i="3"/>
  <c r="I818" i="3"/>
  <c r="J818" i="3"/>
  <c r="H818" i="3"/>
  <c r="H263" i="3"/>
  <c r="K263" i="3"/>
  <c r="F263" i="3"/>
  <c r="J263" i="3"/>
  <c r="I263" i="3"/>
  <c r="K772" i="8"/>
  <c r="J772" i="8"/>
  <c r="I592" i="3"/>
  <c r="H592" i="3"/>
  <c r="J592" i="3"/>
  <c r="F592" i="3"/>
  <c r="K592" i="3"/>
  <c r="F735" i="3"/>
  <c r="H735" i="3"/>
  <c r="I735" i="3"/>
  <c r="K735" i="3"/>
  <c r="J735" i="3"/>
  <c r="F899" i="3"/>
  <c r="I899" i="3"/>
  <c r="K899" i="3"/>
  <c r="H899" i="3"/>
  <c r="J899" i="3"/>
  <c r="J955" i="3"/>
  <c r="K955" i="3"/>
  <c r="I955" i="3"/>
  <c r="F955" i="3"/>
  <c r="H955" i="3"/>
  <c r="F271" i="3"/>
  <c r="I271" i="3"/>
  <c r="K271" i="3"/>
  <c r="J271" i="3"/>
  <c r="H271" i="3"/>
  <c r="H933" i="3"/>
  <c r="J933" i="3"/>
  <c r="K933" i="3"/>
  <c r="I933" i="3"/>
  <c r="F933" i="3"/>
  <c r="K793" i="8"/>
  <c r="J793" i="8"/>
  <c r="K791" i="8"/>
  <c r="J791" i="8"/>
  <c r="F310" i="3"/>
  <c r="H310" i="3"/>
  <c r="J310" i="3"/>
  <c r="K310" i="3"/>
  <c r="I310" i="3"/>
  <c r="I464" i="3"/>
  <c r="F464" i="3"/>
  <c r="H464" i="3"/>
  <c r="K464" i="3"/>
  <c r="J464" i="3"/>
  <c r="K727" i="3"/>
  <c r="H727" i="3"/>
  <c r="J727" i="3"/>
  <c r="F727" i="3"/>
  <c r="I727" i="3"/>
  <c r="F370" i="3"/>
  <c r="H370" i="3"/>
  <c r="K370" i="3"/>
  <c r="I370" i="3"/>
  <c r="J370" i="3"/>
  <c r="H671" i="3"/>
  <c r="I671" i="3"/>
  <c r="K671" i="3"/>
  <c r="F671" i="3"/>
  <c r="J671" i="3"/>
  <c r="K443" i="3"/>
  <c r="F443" i="3"/>
  <c r="H443" i="3"/>
  <c r="I443" i="3"/>
  <c r="J443" i="3"/>
  <c r="J875" i="3"/>
  <c r="H875" i="3"/>
  <c r="K875" i="3"/>
  <c r="F875" i="3"/>
  <c r="I875" i="3"/>
  <c r="J736" i="8"/>
  <c r="K736" i="8"/>
  <c r="J775" i="8"/>
  <c r="K775" i="8"/>
  <c r="K957" i="8"/>
  <c r="J957" i="8"/>
  <c r="K786" i="8"/>
  <c r="J786" i="8"/>
  <c r="K717" i="8"/>
  <c r="J717" i="8"/>
  <c r="I904" i="3"/>
  <c r="J904" i="3"/>
  <c r="F904" i="3"/>
  <c r="K904" i="3"/>
  <c r="H904" i="3"/>
  <c r="H667" i="3"/>
  <c r="I667" i="3"/>
  <c r="F667" i="3"/>
  <c r="K667" i="3"/>
  <c r="J667" i="3"/>
  <c r="I922" i="3"/>
  <c r="J922" i="3"/>
  <c r="H922" i="3"/>
  <c r="F922" i="3"/>
  <c r="K922" i="3"/>
  <c r="K534" i="3"/>
  <c r="J534" i="3"/>
  <c r="F534" i="3"/>
  <c r="H534" i="3"/>
  <c r="I534" i="3"/>
  <c r="K753" i="3"/>
  <c r="J753" i="3"/>
  <c r="F753" i="3"/>
  <c r="H753" i="3"/>
  <c r="I753" i="3"/>
  <c r="I865" i="3"/>
  <c r="K865" i="3"/>
  <c r="F865" i="3"/>
  <c r="H865" i="3"/>
  <c r="J865" i="3"/>
  <c r="H652" i="3"/>
  <c r="J652" i="3"/>
  <c r="K652" i="3"/>
  <c r="I652" i="3"/>
  <c r="F652" i="3"/>
  <c r="I461" i="3"/>
  <c r="H461" i="3"/>
  <c r="F461" i="3"/>
  <c r="J461" i="3"/>
  <c r="K461" i="3"/>
  <c r="K446" i="3"/>
  <c r="I446" i="3"/>
  <c r="J446" i="3"/>
  <c r="H446" i="3"/>
  <c r="F446" i="3"/>
  <c r="J788" i="8"/>
  <c r="K788" i="8"/>
  <c r="J732" i="8"/>
  <c r="K732" i="8"/>
  <c r="J720" i="8"/>
  <c r="K720" i="8"/>
  <c r="K767" i="8"/>
  <c r="J767" i="8"/>
  <c r="K778" i="8"/>
  <c r="J778" i="8"/>
  <c r="K904" i="8"/>
  <c r="J904" i="8"/>
  <c r="J484" i="3"/>
  <c r="F484" i="3"/>
  <c r="K484" i="3"/>
  <c r="H484" i="3"/>
  <c r="I484" i="3"/>
  <c r="J524" i="3"/>
  <c r="I524" i="3"/>
  <c r="F524" i="3"/>
  <c r="K524" i="3"/>
  <c r="H524" i="3"/>
  <c r="K490" i="3"/>
  <c r="I490" i="3"/>
  <c r="H490" i="3"/>
  <c r="J490" i="3"/>
  <c r="F490" i="3"/>
  <c r="I829" i="3"/>
  <c r="F829" i="3"/>
  <c r="K829" i="3"/>
  <c r="J829" i="3"/>
  <c r="H829" i="3"/>
  <c r="F481" i="3"/>
  <c r="H481" i="3"/>
  <c r="J481" i="3"/>
  <c r="K481" i="3"/>
  <c r="I481" i="3"/>
  <c r="J961" i="8"/>
  <c r="K961" i="8"/>
  <c r="K841" i="8"/>
  <c r="J841" i="8"/>
  <c r="I793" i="3"/>
  <c r="K793" i="3"/>
  <c r="J793" i="3"/>
  <c r="F793" i="3"/>
  <c r="H793" i="3"/>
  <c r="J893" i="3"/>
  <c r="I893" i="3"/>
  <c r="H893" i="3"/>
  <c r="F893" i="3"/>
  <c r="K893" i="3"/>
  <c r="K942" i="3"/>
  <c r="H942" i="3"/>
  <c r="I942" i="3"/>
  <c r="F942" i="3"/>
  <c r="J942" i="3"/>
  <c r="H522" i="3"/>
  <c r="I522" i="3"/>
  <c r="J522" i="3"/>
  <c r="K522" i="3"/>
  <c r="F522" i="3"/>
  <c r="F638" i="3"/>
  <c r="K638" i="3"/>
  <c r="I638" i="3"/>
  <c r="J638" i="3"/>
  <c r="H638" i="3"/>
  <c r="K772" i="3"/>
  <c r="J772" i="3"/>
  <c r="H772" i="3"/>
  <c r="I772" i="3"/>
  <c r="F772" i="3"/>
  <c r="J921" i="8"/>
  <c r="K921" i="8"/>
  <c r="J840" i="8"/>
  <c r="K840" i="8"/>
  <c r="J957" i="3"/>
  <c r="K957" i="3"/>
  <c r="H957" i="3"/>
  <c r="F957" i="3"/>
  <c r="I957" i="3"/>
  <c r="K480" i="3"/>
  <c r="F480" i="3"/>
  <c r="H480" i="3"/>
  <c r="J480" i="3"/>
  <c r="I480" i="3"/>
  <c r="I970" i="3"/>
  <c r="K970" i="3"/>
  <c r="F970" i="3"/>
  <c r="H970" i="3"/>
  <c r="J970" i="3"/>
  <c r="K963" i="3"/>
  <c r="J963" i="3"/>
  <c r="F963" i="3"/>
  <c r="I963" i="3"/>
  <c r="H963" i="3"/>
  <c r="J520" i="3"/>
  <c r="K520" i="3"/>
  <c r="H520" i="3"/>
  <c r="I520" i="3"/>
  <c r="F520" i="3"/>
  <c r="I691" i="3"/>
  <c r="F691" i="3"/>
  <c r="J691" i="3"/>
  <c r="K691" i="3"/>
  <c r="H691" i="3"/>
  <c r="J544" i="3"/>
  <c r="K544" i="3"/>
  <c r="H544" i="3"/>
  <c r="I544" i="3"/>
  <c r="F544" i="3"/>
  <c r="J981" i="3"/>
  <c r="K981" i="3"/>
  <c r="H981" i="3"/>
  <c r="F981" i="3"/>
  <c r="I981" i="3"/>
  <c r="H961" i="3"/>
  <c r="I961" i="3"/>
  <c r="J961" i="3"/>
  <c r="K961" i="3"/>
  <c r="F961" i="3"/>
  <c r="I559" i="3"/>
  <c r="F559" i="3"/>
  <c r="J559" i="3"/>
  <c r="K559" i="3"/>
  <c r="H559" i="3"/>
  <c r="K795" i="3"/>
  <c r="J795" i="3"/>
  <c r="H795" i="3"/>
  <c r="I795" i="3"/>
  <c r="F795" i="3"/>
  <c r="K778" i="3"/>
  <c r="I778" i="3"/>
  <c r="F778" i="3"/>
  <c r="J778" i="3"/>
  <c r="H778" i="3"/>
  <c r="F577" i="3"/>
  <c r="H577" i="3"/>
  <c r="J577" i="3"/>
  <c r="K577" i="3"/>
  <c r="I577" i="3"/>
  <c r="K833" i="8"/>
  <c r="J833" i="8"/>
  <c r="K800" i="8"/>
  <c r="J800" i="8"/>
  <c r="J989" i="8"/>
  <c r="K989" i="8"/>
  <c r="J780" i="8"/>
  <c r="K780" i="8"/>
  <c r="K757" i="8"/>
  <c r="J757" i="8"/>
  <c r="I543" i="3"/>
  <c r="J543" i="3"/>
  <c r="F543" i="3"/>
  <c r="K543" i="3"/>
  <c r="H543" i="3"/>
  <c r="H749" i="3"/>
  <c r="J749" i="3"/>
  <c r="F749" i="3"/>
  <c r="K749" i="3"/>
  <c r="I749" i="3"/>
  <c r="I950" i="3"/>
  <c r="J950" i="3"/>
  <c r="K950" i="3"/>
  <c r="H950" i="3"/>
  <c r="F950" i="3"/>
  <c r="I591" i="3"/>
  <c r="F591" i="3"/>
  <c r="H591" i="3"/>
  <c r="K591" i="3"/>
  <c r="J591" i="3"/>
  <c r="K921" i="3"/>
  <c r="H921" i="3"/>
  <c r="I921" i="3"/>
  <c r="J921" i="3"/>
  <c r="F921" i="3"/>
  <c r="I462" i="3"/>
  <c r="H462" i="3"/>
  <c r="K462" i="3"/>
  <c r="J462" i="3"/>
  <c r="F462" i="3"/>
  <c r="I621" i="3"/>
  <c r="H621" i="3"/>
  <c r="J621" i="3"/>
  <c r="F621" i="3"/>
  <c r="K621" i="3"/>
  <c r="H745" i="3"/>
  <c r="K745" i="3"/>
  <c r="F745" i="3"/>
  <c r="I745" i="3"/>
  <c r="J745" i="3"/>
  <c r="K960" i="3"/>
  <c r="I960" i="3"/>
  <c r="F960" i="3"/>
  <c r="J960" i="3"/>
  <c r="H960" i="3"/>
  <c r="F794" i="3"/>
  <c r="K794" i="3"/>
  <c r="I794" i="3"/>
  <c r="J794" i="3"/>
  <c r="H794" i="3"/>
  <c r="K387" i="3"/>
  <c r="J387" i="3"/>
  <c r="H387" i="3"/>
  <c r="I387" i="3"/>
  <c r="F387" i="3"/>
  <c r="J716" i="8"/>
  <c r="K716" i="8"/>
  <c r="F896" i="3"/>
  <c r="K896" i="3"/>
  <c r="I896" i="3"/>
  <c r="J896" i="3"/>
  <c r="H896" i="3"/>
  <c r="K911" i="3"/>
  <c r="J911" i="3"/>
  <c r="I911" i="3"/>
  <c r="F911" i="3"/>
  <c r="H911" i="3"/>
  <c r="K726" i="3"/>
  <c r="H726" i="3"/>
  <c r="J726" i="3"/>
  <c r="F726" i="3"/>
  <c r="I726" i="3"/>
  <c r="J335" i="3"/>
  <c r="H335" i="3"/>
  <c r="F335" i="3"/>
  <c r="K335" i="3"/>
  <c r="I335" i="3"/>
  <c r="F542" i="3"/>
  <c r="K542" i="3"/>
  <c r="H542" i="3"/>
  <c r="J542" i="3"/>
  <c r="I542" i="3"/>
  <c r="H704" i="3"/>
  <c r="K704" i="3"/>
  <c r="J704" i="3"/>
  <c r="I704" i="3"/>
  <c r="F704" i="3"/>
  <c r="H969" i="3"/>
  <c r="J969" i="3"/>
  <c r="F969" i="3"/>
  <c r="I969" i="3"/>
  <c r="K969" i="3"/>
  <c r="I260" i="3"/>
  <c r="H260" i="3"/>
  <c r="F260" i="3"/>
  <c r="K260" i="3"/>
  <c r="J260" i="3"/>
  <c r="K586" i="3"/>
  <c r="J586" i="3"/>
  <c r="H586" i="3"/>
  <c r="F586" i="3"/>
  <c r="I586" i="3"/>
  <c r="K700" i="8"/>
  <c r="J700" i="8"/>
  <c r="I713" i="3"/>
  <c r="J713" i="3"/>
  <c r="K713" i="3"/>
  <c r="F713" i="3"/>
  <c r="H713" i="3"/>
  <c r="K729" i="3"/>
  <c r="J729" i="3"/>
  <c r="F729" i="3"/>
  <c r="H729" i="3"/>
  <c r="I729" i="3"/>
  <c r="I653" i="3"/>
  <c r="F653" i="3"/>
  <c r="H653" i="3"/>
  <c r="K653" i="3"/>
  <c r="J653" i="3"/>
  <c r="I881" i="3"/>
  <c r="K881" i="3"/>
  <c r="H881" i="3"/>
  <c r="J881" i="3"/>
  <c r="F881" i="3"/>
  <c r="K783" i="3"/>
  <c r="H783" i="3"/>
  <c r="F783" i="3"/>
  <c r="I783" i="3"/>
  <c r="J783" i="3"/>
  <c r="K809" i="8"/>
  <c r="J809" i="8"/>
  <c r="J774" i="8"/>
  <c r="K774" i="8"/>
  <c r="K916" i="8"/>
  <c r="J916" i="8"/>
  <c r="K721" i="8"/>
  <c r="J721" i="8"/>
  <c r="J584" i="3"/>
  <c r="I584" i="3"/>
  <c r="H584" i="3"/>
  <c r="F584" i="3"/>
  <c r="K584" i="3"/>
  <c r="J836" i="3"/>
  <c r="F836" i="3"/>
  <c r="I836" i="3"/>
  <c r="H836" i="3"/>
  <c r="K836" i="3"/>
  <c r="H469" i="3"/>
  <c r="I469" i="3"/>
  <c r="F469" i="3"/>
  <c r="K469" i="3"/>
  <c r="J469" i="3"/>
  <c r="J988" i="3"/>
  <c r="H988" i="3"/>
  <c r="K988" i="3"/>
  <c r="F988" i="3"/>
  <c r="I988" i="3"/>
  <c r="J907" i="3"/>
  <c r="F907" i="3"/>
  <c r="K907" i="3"/>
  <c r="H907" i="3"/>
  <c r="I907" i="3"/>
  <c r="I768" i="3"/>
  <c r="J768" i="3"/>
  <c r="K768" i="3"/>
  <c r="H768" i="3"/>
  <c r="F768" i="3"/>
  <c r="H999" i="3"/>
  <c r="F999" i="3"/>
  <c r="J999" i="3"/>
  <c r="I999" i="3"/>
  <c r="O991" i="2"/>
  <c r="K999" i="3"/>
  <c r="N991" i="2"/>
  <c r="K457" i="3"/>
  <c r="I457" i="3"/>
  <c r="J457" i="3"/>
  <c r="F457" i="3"/>
  <c r="H457" i="3"/>
  <c r="H920" i="3"/>
  <c r="I920" i="3"/>
  <c r="K920" i="3"/>
  <c r="F920" i="3"/>
  <c r="J920" i="3"/>
  <c r="J877" i="8"/>
  <c r="K877" i="8"/>
  <c r="J870" i="8"/>
  <c r="K870" i="8"/>
  <c r="J844" i="8"/>
  <c r="K844" i="8"/>
  <c r="J875" i="8"/>
  <c r="K875" i="8"/>
  <c r="J859" i="8"/>
  <c r="K859" i="8"/>
  <c r="J505" i="3"/>
  <c r="K505" i="3"/>
  <c r="F505" i="3"/>
  <c r="I505" i="3"/>
  <c r="H505" i="3"/>
  <c r="I781" i="3"/>
  <c r="J781" i="3"/>
  <c r="H781" i="3"/>
  <c r="F781" i="3"/>
  <c r="K781" i="3"/>
  <c r="H978" i="3"/>
  <c r="F978" i="3"/>
  <c r="K978" i="3"/>
  <c r="I978" i="3"/>
  <c r="J978" i="3"/>
  <c r="I886" i="3"/>
  <c r="J886" i="3"/>
  <c r="F886" i="3"/>
  <c r="K886" i="3"/>
  <c r="H886" i="3"/>
  <c r="I688" i="3"/>
  <c r="F688" i="3"/>
  <c r="K688" i="3"/>
  <c r="J688" i="3"/>
  <c r="H688" i="3"/>
  <c r="J696" i="8"/>
  <c r="K696" i="8"/>
  <c r="J863" i="3"/>
  <c r="I863" i="3"/>
  <c r="H863" i="3"/>
  <c r="K863" i="3"/>
  <c r="F863" i="3"/>
  <c r="H666" i="3"/>
  <c r="F666" i="3"/>
  <c r="I666" i="3"/>
  <c r="K666" i="3"/>
  <c r="J666" i="3"/>
  <c r="I617" i="3"/>
  <c r="J617" i="3"/>
  <c r="K617" i="3"/>
  <c r="F617" i="3"/>
  <c r="H617" i="3"/>
  <c r="F686" i="3"/>
  <c r="I686" i="3"/>
  <c r="J686" i="3"/>
  <c r="H686" i="3"/>
  <c r="K686" i="3"/>
  <c r="F537" i="3"/>
  <c r="J537" i="3"/>
  <c r="I537" i="3"/>
  <c r="H537" i="3"/>
  <c r="K537" i="3"/>
  <c r="F742" i="3"/>
  <c r="J742" i="3"/>
  <c r="I742" i="3"/>
  <c r="K742" i="3"/>
  <c r="H742" i="3"/>
  <c r="H1001" i="3"/>
  <c r="I1001" i="3"/>
  <c r="O993" i="2"/>
  <c r="K1001" i="3"/>
  <c r="J1001" i="3"/>
  <c r="N993" i="2"/>
  <c r="F1001" i="3"/>
  <c r="K891" i="8"/>
  <c r="J891" i="8"/>
  <c r="K864" i="3"/>
  <c r="J864" i="3"/>
  <c r="H864" i="3"/>
  <c r="I864" i="3"/>
  <c r="F864" i="3"/>
  <c r="K827" i="8"/>
  <c r="J827" i="8"/>
  <c r="H642" i="3"/>
  <c r="F642" i="3"/>
  <c r="I642" i="3"/>
  <c r="K642" i="3"/>
  <c r="J642" i="3"/>
  <c r="J510" i="3"/>
  <c r="I510" i="3"/>
  <c r="K510" i="3"/>
  <c r="F510" i="3"/>
  <c r="H510" i="3"/>
  <c r="I982" i="3"/>
  <c r="F982" i="3"/>
  <c r="J982" i="3"/>
  <c r="H982" i="3"/>
  <c r="K982" i="3"/>
  <c r="K993" i="3"/>
  <c r="F993" i="3"/>
  <c r="I993" i="3"/>
  <c r="J993" i="3"/>
  <c r="H993" i="3"/>
  <c r="I644" i="3"/>
  <c r="J644" i="3"/>
  <c r="K644" i="3"/>
  <c r="H644" i="3"/>
  <c r="F644" i="3"/>
  <c r="H547" i="3"/>
  <c r="J547" i="3"/>
  <c r="I547" i="3"/>
  <c r="K547" i="3"/>
  <c r="F547" i="3"/>
  <c r="F623" i="3"/>
  <c r="K623" i="3"/>
  <c r="I623" i="3"/>
  <c r="J623" i="3"/>
  <c r="H623" i="3"/>
  <c r="I759" i="3"/>
  <c r="J759" i="3"/>
  <c r="H759" i="3"/>
  <c r="K759" i="3"/>
  <c r="F759" i="3"/>
  <c r="K658" i="3"/>
  <c r="I658" i="3"/>
  <c r="H658" i="3"/>
  <c r="F658" i="3"/>
  <c r="J658" i="3"/>
  <c r="I588" i="3"/>
  <c r="J588" i="3"/>
  <c r="H588" i="3"/>
  <c r="F588" i="3"/>
  <c r="K588" i="3"/>
  <c r="K698" i="3"/>
  <c r="J698" i="3"/>
  <c r="F698" i="3"/>
  <c r="H698" i="3"/>
  <c r="I698" i="3"/>
  <c r="J930" i="8"/>
  <c r="K930" i="8"/>
  <c r="K725" i="8"/>
  <c r="J725" i="8"/>
  <c r="J962" i="8"/>
  <c r="K962" i="8"/>
  <c r="H826" i="3"/>
  <c r="F826" i="3"/>
  <c r="I826" i="3"/>
  <c r="K826" i="3"/>
  <c r="J826" i="3"/>
  <c r="J871" i="8"/>
  <c r="K871" i="8"/>
  <c r="I503" i="3"/>
  <c r="F503" i="3"/>
  <c r="K503" i="3"/>
  <c r="H503" i="3"/>
  <c r="J503" i="3"/>
  <c r="I967" i="3"/>
  <c r="F967" i="3"/>
  <c r="K967" i="3"/>
  <c r="J967" i="3"/>
  <c r="H967" i="3"/>
  <c r="H479" i="3"/>
  <c r="F479" i="3"/>
  <c r="J479" i="3"/>
  <c r="K479" i="3"/>
  <c r="I479" i="3"/>
  <c r="H628" i="3"/>
  <c r="I628" i="3"/>
  <c r="F628" i="3"/>
  <c r="J628" i="3"/>
  <c r="K628" i="3"/>
  <c r="F903" i="3"/>
  <c r="H903" i="3"/>
  <c r="I903" i="3"/>
  <c r="K903" i="3"/>
  <c r="J903" i="3"/>
  <c r="I885" i="3"/>
  <c r="H885" i="3"/>
  <c r="F885" i="3"/>
  <c r="K885" i="3"/>
  <c r="J885" i="3"/>
  <c r="F599" i="3"/>
  <c r="K599" i="3"/>
  <c r="I599" i="3"/>
  <c r="H599" i="3"/>
  <c r="J599" i="3"/>
  <c r="K641" i="3"/>
  <c r="H641" i="3"/>
  <c r="F641" i="3"/>
  <c r="J641" i="3"/>
  <c r="I641" i="3"/>
  <c r="K710" i="8"/>
  <c r="J710" i="8"/>
  <c r="K912" i="8"/>
  <c r="J912" i="8"/>
  <c r="H995" i="3"/>
  <c r="I995" i="3"/>
  <c r="K995" i="3"/>
  <c r="F995" i="3"/>
  <c r="J995" i="3"/>
  <c r="K945" i="8"/>
  <c r="J945" i="8"/>
  <c r="H765" i="3"/>
  <c r="K765" i="3"/>
  <c r="F765" i="3"/>
  <c r="J765" i="3"/>
  <c r="I765" i="3"/>
  <c r="K682" i="3"/>
  <c r="H682" i="3"/>
  <c r="J682" i="3"/>
  <c r="F682" i="3"/>
  <c r="I682" i="3"/>
  <c r="H877" i="3"/>
  <c r="I877" i="3"/>
  <c r="F877" i="3"/>
  <c r="K877" i="3"/>
  <c r="J877" i="3"/>
  <c r="F518" i="3"/>
  <c r="J518" i="3"/>
  <c r="H518" i="3"/>
  <c r="I518" i="3"/>
  <c r="K518" i="3"/>
  <c r="K746" i="8"/>
  <c r="J746" i="8"/>
  <c r="K918" i="8"/>
  <c r="J918" i="8"/>
  <c r="J927" i="8"/>
  <c r="K927" i="8"/>
  <c r="K815" i="8"/>
  <c r="J815" i="8"/>
  <c r="K960" i="8"/>
  <c r="J960" i="8"/>
  <c r="J876" i="8"/>
  <c r="K876" i="8"/>
  <c r="J718" i="8"/>
  <c r="K718" i="8"/>
  <c r="K726" i="8"/>
  <c r="J726" i="8"/>
  <c r="K764" i="8"/>
  <c r="J764" i="8"/>
  <c r="J941" i="8"/>
  <c r="K941" i="8"/>
  <c r="J790" i="8"/>
  <c r="K790" i="8"/>
  <c r="J705" i="8"/>
  <c r="K705" i="8"/>
  <c r="K819" i="8"/>
  <c r="J819" i="8"/>
  <c r="K808" i="8"/>
  <c r="J808" i="8"/>
  <c r="K911" i="8"/>
  <c r="J911" i="8"/>
  <c r="J801" i="8"/>
  <c r="K801" i="8"/>
  <c r="J914" i="8"/>
  <c r="K914" i="8"/>
  <c r="K971" i="8"/>
  <c r="J971" i="8"/>
  <c r="J855" i="8"/>
  <c r="K855" i="8"/>
  <c r="J782" i="8"/>
  <c r="K782" i="8"/>
  <c r="J948" i="8"/>
  <c r="K948" i="8"/>
  <c r="K937" i="8"/>
  <c r="J937" i="8"/>
  <c r="J836" i="8"/>
  <c r="K836" i="8"/>
  <c r="J868" i="8"/>
  <c r="K868" i="8"/>
  <c r="J919" i="8"/>
  <c r="K919" i="8"/>
  <c r="J958" i="8"/>
  <c r="K958" i="8"/>
  <c r="J832" i="8"/>
  <c r="K832" i="8"/>
  <c r="J697" i="8"/>
  <c r="K697" i="8"/>
  <c r="J858" i="8"/>
  <c r="K858" i="8"/>
  <c r="J909" i="8"/>
  <c r="K909" i="8"/>
  <c r="J995" i="8"/>
  <c r="K995" i="8"/>
  <c r="K817" i="8"/>
  <c r="J817" i="8"/>
  <c r="F792" i="3"/>
  <c r="J792" i="3"/>
  <c r="H792" i="3"/>
  <c r="I792" i="3"/>
  <c r="K792" i="3"/>
  <c r="J723" i="8"/>
  <c r="K723" i="8"/>
  <c r="J831" i="8"/>
  <c r="K831" i="8"/>
  <c r="J733" i="8"/>
  <c r="K733" i="8"/>
  <c r="J838" i="8"/>
  <c r="K838" i="8"/>
  <c r="J928" i="8"/>
  <c r="K928" i="8"/>
  <c r="J978" i="8"/>
  <c r="K978" i="8"/>
  <c r="K983" i="8"/>
  <c r="J983" i="8"/>
  <c r="K839" i="8"/>
  <c r="J839" i="8"/>
  <c r="J856" i="8"/>
  <c r="K856" i="8"/>
  <c r="K807" i="8"/>
  <c r="J807" i="8"/>
  <c r="K702" i="8"/>
  <c r="J702" i="8"/>
  <c r="K763" i="8"/>
  <c r="J763" i="8"/>
  <c r="F585" i="3"/>
  <c r="H585" i="3"/>
  <c r="I585" i="3"/>
  <c r="J585" i="3"/>
  <c r="K585" i="3"/>
  <c r="J1000" i="8"/>
  <c r="K1000" i="8"/>
  <c r="J454" i="3"/>
  <c r="K454" i="3"/>
  <c r="F454" i="3"/>
  <c r="I454" i="3"/>
  <c r="H454" i="3"/>
  <c r="F968" i="3"/>
  <c r="J968" i="3"/>
  <c r="K968" i="3"/>
  <c r="H968" i="3"/>
  <c r="I968" i="3"/>
  <c r="I929" i="3"/>
  <c r="H929" i="3"/>
  <c r="J929" i="3"/>
  <c r="F929" i="3"/>
  <c r="K929" i="3"/>
  <c r="F612" i="3"/>
  <c r="H612" i="3"/>
  <c r="I612" i="3"/>
  <c r="J612" i="3"/>
  <c r="K612" i="3"/>
  <c r="J713" i="8"/>
  <c r="K713" i="8"/>
  <c r="J703" i="8"/>
  <c r="K703" i="8"/>
  <c r="K802" i="8"/>
  <c r="J802" i="8"/>
  <c r="K878" i="8"/>
  <c r="J878" i="8"/>
  <c r="J708" i="8"/>
  <c r="K708" i="8"/>
  <c r="J707" i="8"/>
  <c r="K707" i="8"/>
  <c r="J920" i="8"/>
  <c r="K920" i="8"/>
  <c r="J766" i="8"/>
  <c r="K766" i="8"/>
  <c r="K950" i="8"/>
  <c r="J950" i="8"/>
  <c r="K816" i="8"/>
  <c r="J816" i="8"/>
  <c r="K847" i="8"/>
  <c r="J847" i="8"/>
  <c r="K931" i="8"/>
  <c r="J931" i="8"/>
  <c r="K769" i="8"/>
  <c r="J769" i="8"/>
  <c r="J701" i="8"/>
  <c r="K701" i="8"/>
  <c r="J824" i="8"/>
  <c r="K824" i="8"/>
  <c r="J777" i="8"/>
  <c r="K777" i="8"/>
  <c r="J1002" i="8"/>
  <c r="K1002" i="8"/>
  <c r="J998" i="8"/>
  <c r="K998" i="8"/>
  <c r="K925" i="8"/>
  <c r="J925" i="8"/>
  <c r="J867" i="8"/>
  <c r="K867" i="8"/>
  <c r="K759" i="8"/>
  <c r="J759" i="8"/>
  <c r="K814" i="8"/>
  <c r="J814" i="8"/>
  <c r="J804" i="8"/>
  <c r="K804" i="8"/>
  <c r="K3" i="8"/>
  <c r="J3" i="8"/>
  <c r="K949" i="8"/>
  <c r="J949" i="8"/>
  <c r="J698" i="8"/>
  <c r="K698" i="8"/>
  <c r="J828" i="8"/>
  <c r="K828" i="8"/>
  <c r="K980" i="8"/>
  <c r="J980" i="8"/>
  <c r="K892" i="8"/>
  <c r="J892" i="8"/>
  <c r="K926" i="8"/>
  <c r="J926" i="8"/>
  <c r="K986" i="8"/>
  <c r="J986" i="8"/>
  <c r="J768" i="8"/>
  <c r="K768" i="8"/>
  <c r="J704" i="8"/>
  <c r="K704" i="8"/>
  <c r="J706" i="8"/>
  <c r="K706" i="8"/>
  <c r="J913" i="8"/>
  <c r="K913" i="8"/>
  <c r="J996" i="8"/>
  <c r="K996" i="8"/>
  <c r="J882" i="8"/>
  <c r="K882" i="8"/>
  <c r="J811" i="8"/>
  <c r="K811" i="8"/>
  <c r="K934" i="8"/>
  <c r="J934" i="8"/>
  <c r="K979" i="8"/>
  <c r="J979" i="8"/>
  <c r="J932" i="8"/>
  <c r="K932" i="8"/>
  <c r="K863" i="8"/>
  <c r="J863" i="8"/>
  <c r="H533" i="3"/>
  <c r="K533" i="3"/>
  <c r="F533" i="3"/>
  <c r="I533" i="3"/>
  <c r="J533" i="3"/>
  <c r="I823" i="3"/>
  <c r="K823" i="3"/>
  <c r="H823" i="3"/>
  <c r="F823" i="3"/>
  <c r="J823" i="3"/>
  <c r="F965" i="3"/>
  <c r="I965" i="3"/>
  <c r="H965" i="3"/>
  <c r="J965" i="3"/>
  <c r="K965" i="3"/>
  <c r="I769" i="3"/>
  <c r="J769" i="3"/>
  <c r="H769" i="3"/>
  <c r="K769" i="3"/>
  <c r="F769" i="3"/>
  <c r="J938" i="8"/>
  <c r="K938" i="8"/>
  <c r="K779" i="8"/>
  <c r="J779" i="8"/>
  <c r="K893" i="8"/>
  <c r="J893" i="8"/>
  <c r="K862" i="8"/>
  <c r="J862" i="8"/>
  <c r="J968" i="8"/>
  <c r="K968" i="8"/>
  <c r="K955" i="8"/>
  <c r="J955" i="8"/>
  <c r="K923" i="8"/>
  <c r="J923" i="8"/>
  <c r="K905" i="8"/>
  <c r="J905" i="8"/>
  <c r="K761" i="8"/>
  <c r="J761" i="8"/>
  <c r="J735" i="8"/>
  <c r="K735" i="8"/>
  <c r="J714" i="8"/>
  <c r="K714" i="8"/>
  <c r="K747" i="8"/>
  <c r="J747" i="8"/>
  <c r="J695" i="8"/>
  <c r="K695" i="8"/>
  <c r="K881" i="8"/>
  <c r="J881" i="8"/>
  <c r="K724" i="8"/>
  <c r="J724" i="8"/>
  <c r="J866" i="8"/>
  <c r="K866" i="8"/>
  <c r="J748" i="8"/>
  <c r="K748" i="8"/>
  <c r="J694" i="8"/>
  <c r="K694" i="8"/>
  <c r="J850" i="8"/>
  <c r="K850" i="8"/>
  <c r="J969" i="8"/>
  <c r="K969" i="8"/>
  <c r="K798" i="8"/>
  <c r="J798" i="8"/>
  <c r="K830" i="8"/>
  <c r="J830" i="8"/>
  <c r="K692" i="8"/>
  <c r="J692" i="8"/>
  <c r="K947" i="8"/>
  <c r="J947" i="8"/>
  <c r="K821" i="8"/>
  <c r="J821" i="8"/>
  <c r="K963" i="8"/>
  <c r="J963" i="8"/>
  <c r="J810" i="8"/>
  <c r="K810" i="8"/>
  <c r="K813" i="8"/>
  <c r="J813" i="8"/>
  <c r="J715" i="8"/>
  <c r="K715" i="8"/>
  <c r="J970" i="8"/>
  <c r="K970" i="8"/>
  <c r="J738" i="8"/>
  <c r="K738" i="8"/>
  <c r="K781" i="8"/>
  <c r="J781" i="8"/>
  <c r="F453" i="3"/>
  <c r="J453" i="3"/>
  <c r="K453" i="3"/>
  <c r="I453" i="3"/>
  <c r="H453" i="3"/>
  <c r="J753" i="8"/>
  <c r="K753" i="8"/>
  <c r="J873" i="8"/>
  <c r="K873" i="8"/>
  <c r="K897" i="8"/>
  <c r="J897" i="8"/>
  <c r="J812" i="8"/>
  <c r="K812" i="8"/>
  <c r="K739" i="8"/>
  <c r="J739" i="8"/>
  <c r="K951" i="8"/>
  <c r="J951" i="8"/>
  <c r="J842" i="8"/>
  <c r="K842" i="8"/>
  <c r="J933" i="8"/>
  <c r="K933" i="8"/>
  <c r="J818" i="8"/>
  <c r="K818" i="8"/>
  <c r="J887" i="8"/>
  <c r="K887" i="8"/>
  <c r="J852" i="8"/>
  <c r="K852" i="8"/>
  <c r="K869" i="8"/>
  <c r="J869" i="8"/>
  <c r="K843" i="8"/>
  <c r="J843" i="8"/>
  <c r="K1001" i="8"/>
  <c r="J1001" i="8"/>
  <c r="K946" i="8"/>
  <c r="J946" i="8"/>
  <c r="J943" i="8"/>
  <c r="K943" i="8"/>
  <c r="J952" i="8"/>
  <c r="K952" i="8"/>
  <c r="I936" i="3"/>
  <c r="J936" i="3"/>
  <c r="F936" i="3"/>
  <c r="H936" i="3"/>
  <c r="K936" i="3"/>
  <c r="J801" i="3"/>
  <c r="H801" i="3"/>
  <c r="K801" i="3"/>
  <c r="F801" i="3"/>
  <c r="I801" i="3"/>
  <c r="F827" i="3"/>
  <c r="H827" i="3"/>
  <c r="K827" i="3"/>
  <c r="J827" i="3"/>
  <c r="I827" i="3"/>
  <c r="J609" i="3"/>
  <c r="K609" i="3"/>
  <c r="I609" i="3"/>
  <c r="F609" i="3"/>
  <c r="H609" i="3"/>
  <c r="J719" i="8"/>
  <c r="K719" i="8"/>
  <c r="J910" i="8"/>
  <c r="K910" i="8"/>
  <c r="J888" i="8"/>
  <c r="K888" i="8"/>
  <c r="K942" i="8"/>
  <c r="J942" i="8"/>
  <c r="J999" i="8"/>
  <c r="K999" i="8"/>
  <c r="J741" i="8"/>
  <c r="K741" i="8"/>
  <c r="J864" i="8"/>
  <c r="K864" i="8"/>
  <c r="J967" i="8"/>
  <c r="K967" i="8"/>
  <c r="K773" i="8"/>
  <c r="J773" i="8"/>
  <c r="K906" i="8"/>
  <c r="J906" i="8"/>
  <c r="K966" i="8"/>
  <c r="J966" i="8"/>
  <c r="J752" i="8"/>
  <c r="K752" i="8"/>
  <c r="J785" i="8"/>
  <c r="K785" i="8"/>
  <c r="J982" i="8"/>
  <c r="K982" i="8"/>
  <c r="K994" i="8"/>
  <c r="J994" i="8"/>
  <c r="J740" i="8"/>
  <c r="K740" i="8"/>
  <c r="K884" i="8"/>
  <c r="J884" i="8"/>
  <c r="J755" i="8"/>
  <c r="K755" i="8"/>
  <c r="J981" i="8"/>
  <c r="K981" i="8"/>
  <c r="J895" i="8"/>
  <c r="K895" i="8"/>
  <c r="J783" i="8"/>
  <c r="K783" i="8"/>
  <c r="J899" i="8"/>
  <c r="K899" i="8"/>
  <c r="K965" i="8"/>
  <c r="J965" i="8"/>
  <c r="K953" i="8"/>
  <c r="J953" i="8"/>
  <c r="J749" i="8"/>
  <c r="K749" i="8"/>
  <c r="J745" i="8"/>
  <c r="K745" i="8"/>
  <c r="J765" i="8"/>
  <c r="K765" i="8"/>
  <c r="J879" i="8"/>
  <c r="K879" i="8"/>
  <c r="J992" i="8"/>
  <c r="K992" i="8"/>
  <c r="J730" i="8"/>
  <c r="K730" i="8"/>
  <c r="K974" i="8"/>
  <c r="J974" i="8"/>
  <c r="J846" i="8"/>
  <c r="K846" i="8"/>
  <c r="K822" i="8"/>
  <c r="J822" i="8"/>
  <c r="F803" i="3"/>
  <c r="I803" i="3"/>
  <c r="H803" i="3"/>
  <c r="J803" i="3"/>
  <c r="K803" i="3"/>
  <c r="J975" i="8"/>
  <c r="K975" i="8"/>
  <c r="J940" i="8"/>
  <c r="K940" i="8"/>
  <c r="J693" i="8"/>
  <c r="K693" i="8"/>
  <c r="K903" i="8"/>
  <c r="J903" i="8"/>
  <c r="J771" i="8"/>
  <c r="K771" i="8"/>
  <c r="J990" i="8"/>
  <c r="K990" i="8"/>
  <c r="K712" i="8"/>
  <c r="J712" i="8"/>
  <c r="K915" i="8"/>
  <c r="J915" i="8"/>
  <c r="J751" i="8"/>
  <c r="K751" i="8"/>
  <c r="K997" i="8"/>
  <c r="J997" i="8"/>
  <c r="K729" i="8"/>
  <c r="J729" i="8"/>
  <c r="J917" i="8"/>
  <c r="K917" i="8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<sst xmlns="http://schemas.openxmlformats.org/spreadsheetml/2006/main" count="662" uniqueCount="340">
  <si>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</si>
  <si>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</si>
  <si>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</si>
  <si>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</si>
  <si>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</si>
  <si>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</si>
  <si>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</si>
  <si>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</si>
  <si>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</si>
  <si>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</si>
  <si>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</si>
  <si>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</si>
  <si>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</si>
  <si>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</si>
  <si>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</si>
  <si>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</si>
  <si>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</si>
  <si>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</si>
  <si>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</si>
  <si>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</si>
  <si>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</si>
  <si>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</si>
  <si>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</si>
  <si>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</si>
  <si>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</si>
  <si>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</si>
  <si>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</si>
  <si>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</si>
  <si>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</si>
  <si>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</si>
  <si>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</si>
  <si>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</si>
  <si>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</si>
  <si>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</si>
  <si>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</si>
  <si>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</si>
  <si>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</si>
  <si>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</si>
  <si>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</si>
  <si>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</si>
  <si>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</si>
  <si>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</si>
  <si>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</si>
  <si>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</si>
  <si>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</si>
  <si>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</si>
  <si>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</si>
  <si>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</si>
  <si>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</si>
  <si>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</si>
  <si>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</si>
  <si>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</si>
  <si>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</si>
  <si>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</si>
  <si>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</si>
  <si>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</si>
  <si>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</si>
  <si>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</si>
  <si>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</si>
  <si>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</si>
  <si>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</si>
  <si>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</si>
  <si>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</si>
  <si>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</si>
  <si>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</si>
  <si>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</si>
  <si>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</si>
  <si>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</si>
  <si>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</si>
  <si>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</si>
  <si>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</si>
  <si>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</si>
  <si>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</si>
  <si>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</si>
  <si>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</si>
  <si>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</si>
  <si>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</si>
  <si>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</si>
  <si>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</si>
  <si>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</si>
  <si>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</si>
  <si>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</si>
  <si>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</si>
  <si>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</si>
  <si>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</si>
  <si>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</si>
  <si>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</si>
  <si>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</si>
  <si>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</si>
  <si>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</si>
  <si>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</si>
  <si>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</si>
  <si>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</si>
  <si>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</si>
  <si>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</si>
  <si>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</si>
  <si>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</si>
  <si>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</si>
  <si>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</si>
  <si>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</si>
  <si>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</si>
  <si>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</si>
  <si>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</si>
  <si>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</si>
  <si>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</si>
  <si>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</si>
  <si>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</si>
  <si>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</si>
  <si>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</si>
  <si>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</si>
  <si>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</si>
  <si>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</si>
  <si>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</si>
  <si>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</si>
  <si>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</si>
  <si>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</si>
  <si>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</si>
  <si>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</si>
  <si>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</si>
  <si>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</si>
  <si>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</si>
  <si>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</si>
  <si>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</si>
  <si>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Monterrey</t>
  </si>
  <si>
    <t>Cruz Azul</t>
  </si>
  <si>
    <t>U.N.A.M.- Pumas</t>
  </si>
  <si>
    <t>U.A.N.L.- Tigres</t>
  </si>
  <si>
    <t>Santos Laguna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</si>
  <si>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</si>
  <si>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</si>
  <si>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</si>
  <si>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</si>
  <si>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</si>
  <si>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</si>
  <si>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</si>
  <si>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</si>
  <si>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</si>
  <si>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</si>
  <si>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</si>
  <si>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</si>
  <si>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</si>
  <si>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</si>
  <si>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</si>
  <si>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</si>
  <si>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</si>
  <si>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</si>
  <si>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</si>
  <si>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</si>
  <si>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</si>
  <si>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</si>
  <si>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</si>
  <si>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</si>
  <si>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Arsenal Sarandi</t>
  </si>
  <si>
    <t>Estudiantes L.P.</t>
  </si>
  <si>
    <t>Lanus</t>
  </si>
  <si>
    <t>Sligo Rovers</t>
  </si>
  <si>
    <t>Bohemians</t>
  </si>
  <si>
    <t>Independiente</t>
  </si>
  <si>
    <t>Platense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</si>
  <si>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</si>
  <si>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</si>
  <si>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</si>
  <si>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</si>
  <si>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</si>
  <si>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</si>
  <si>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</si>
  <si>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</si>
  <si>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</si>
  <si>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</si>
  <si>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</si>
  <si>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</si>
  <si>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</si>
  <si>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</si>
  <si>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</si>
  <si>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</si>
  <si>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</si>
  <si>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</si>
  <si>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</si>
  <si>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</si>
  <si>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</si>
  <si>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</si>
  <si>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</si>
  <si>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</si>
  <si>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</si>
  <si>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</si>
  <si>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</si>
  <si>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</si>
  <si>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</si>
  <si>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</si>
  <si>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</si>
  <si>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</si>
  <si>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</si>
  <si>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</si>
  <si>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</si>
  <si>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</si>
  <si>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</si>
  <si>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</si>
  <si>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</si>
  <si>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</si>
  <si>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</si>
  <si>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</si>
  <si>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</si>
  <si>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</si>
  <si>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</si>
  <si>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</si>
  <si>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</si>
  <si>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</si>
  <si>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</si>
  <si>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</si>
  <si>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</si>
  <si>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</si>
  <si>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</si>
  <si>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</si>
  <si>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</si>
  <si>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</si>
  <si>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</si>
  <si>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</si>
  <si>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</si>
  <si>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</si>
  <si>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</si>
  <si>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</si>
  <si>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</si>
  <si>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</si>
  <si>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</si>
  <si>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Zenit</t>
  </si>
  <si>
    <t>Rubin Kazan</t>
  </si>
  <si>
    <t>Houston Dynamo</t>
  </si>
  <si>
    <t>Real Salt Lake</t>
  </si>
  <si>
    <t>Nashville SC</t>
  </si>
  <si>
    <t>Premier League</t>
  </si>
  <si>
    <t>MLS</t>
  </si>
  <si>
    <t>LASK</t>
  </si>
  <si>
    <t>Salzburg</t>
  </si>
  <si>
    <t>Toluca</t>
  </si>
  <si>
    <t>Queretaro</t>
  </si>
  <si>
    <t>Pachuca</t>
  </si>
  <si>
    <t>Huracan</t>
  </si>
  <si>
    <t>Velez Sarsfield</t>
  </si>
  <si>
    <t>Rosario Central</t>
  </si>
  <si>
    <t>CF Montreal</t>
  </si>
  <si>
    <t>Central Cordoba</t>
  </si>
  <si>
    <t>HJK</t>
  </si>
  <si>
    <t>Ilves</t>
  </si>
  <si>
    <t>KuPS</t>
  </si>
  <si>
    <t>Inter Turku</t>
  </si>
  <si>
    <t>SJK</t>
  </si>
  <si>
    <t>HIFK</t>
  </si>
  <si>
    <t>VPS</t>
  </si>
  <si>
    <t>AC Oulu</t>
  </si>
  <si>
    <t>Mariehamn</t>
  </si>
  <si>
    <t>Lahti</t>
  </si>
  <si>
    <t>Ham-Kam</t>
  </si>
  <si>
    <t>Lillestrom</t>
  </si>
  <si>
    <t>Molde</t>
  </si>
  <si>
    <t>Valerenga</t>
  </si>
  <si>
    <t>Hammarby</t>
  </si>
  <si>
    <t>Helsingborg</t>
  </si>
  <si>
    <t>Hacken</t>
  </si>
  <si>
    <t>AIK</t>
  </si>
  <si>
    <t>Aalesund</t>
  </si>
  <si>
    <t>Kristiansund</t>
  </si>
  <si>
    <t>Haugesund</t>
  </si>
  <si>
    <t>Sandefjord</t>
  </si>
  <si>
    <t>Jerv</t>
  </si>
  <si>
    <t>Stromsgodset</t>
  </si>
  <si>
    <t>Odd</t>
  </si>
  <si>
    <t>Tromso</t>
  </si>
  <si>
    <t>Sarpsborg 08</t>
  </si>
  <si>
    <t>Viking</t>
  </si>
  <si>
    <t>Bodo/Glimt</t>
  </si>
  <si>
    <t>Rosenborg</t>
  </si>
  <si>
    <t>Goteborg</t>
  </si>
  <si>
    <t>Varnamo</t>
  </si>
  <si>
    <t>Sirius</t>
  </si>
  <si>
    <t>Sundsvall</t>
  </si>
  <si>
    <t>Kalmar</t>
  </si>
  <si>
    <t>Malmo FF</t>
  </si>
  <si>
    <t>Norrkoping</t>
  </si>
  <si>
    <t>Varbergs</t>
  </si>
  <si>
    <t>Elfsborg</t>
  </si>
  <si>
    <t>Mjallby</t>
  </si>
  <si>
    <t>Djurgarden</t>
  </si>
  <si>
    <t>Degerfors</t>
  </si>
  <si>
    <t>Veikkausliiga</t>
  </si>
  <si>
    <t>Eliteserien</t>
  </si>
  <si>
    <t>Allsvenskan</t>
  </si>
  <si>
    <t>Fluminense</t>
  </si>
  <si>
    <t>Santos</t>
  </si>
  <si>
    <t>Atletico GO</t>
  </si>
  <si>
    <t>Flamengo RJ</t>
  </si>
  <si>
    <t>Palmeiras</t>
  </si>
  <si>
    <t>Coritiba</t>
  </si>
  <si>
    <t>Goias</t>
  </si>
  <si>
    <t>Atletico-MG</t>
  </si>
  <si>
    <t>Internacional</t>
  </si>
  <si>
    <t>Botafogo RJ</t>
  </si>
  <si>
    <t>Corinthians</t>
  </si>
  <si>
    <t>Cuiaba</t>
  </si>
  <si>
    <t>Avai</t>
  </si>
  <si>
    <t>America MG</t>
  </si>
  <si>
    <t>Sao Paulo</t>
  </si>
  <si>
    <t>Athletico-PR</t>
  </si>
  <si>
    <t>Juventude</t>
  </si>
  <si>
    <t>Bragantino</t>
  </si>
  <si>
    <t>Serie A</t>
  </si>
  <si>
    <t>Necaxa</t>
  </si>
  <si>
    <t>FC Cincinnati</t>
  </si>
  <si>
    <t>Haka</t>
  </si>
  <si>
    <t>DC United</t>
  </si>
  <si>
    <t>Seattle Sounders</t>
  </si>
  <si>
    <t>New York City</t>
  </si>
  <si>
    <t>Honka</t>
  </si>
  <si>
    <t>Gimnasia L.P.</t>
  </si>
  <si>
    <t>Mazatlan FC</t>
  </si>
  <si>
    <t>Sarmiento Junin</t>
  </si>
  <si>
    <t>Atlas</t>
  </si>
  <si>
    <t>22/04/2022</t>
  </si>
  <si>
    <t>23/04/2022</t>
  </si>
  <si>
    <t>24/04/2022</t>
  </si>
  <si>
    <t>25/04/2022</t>
  </si>
  <si>
    <t>26/04/2022</t>
  </si>
  <si>
    <t>Iwata</t>
  </si>
  <si>
    <t>Nagoya Grampus</t>
  </si>
  <si>
    <t>Hokkaido Consadole Sapporo</t>
  </si>
  <si>
    <t>Shonan Bellmare</t>
  </si>
  <si>
    <t>Shimizu S-Pulse</t>
  </si>
  <si>
    <t>Sanfrecce Hiroshima</t>
  </si>
  <si>
    <t>Kyoto</t>
  </si>
  <si>
    <t>Avispa Fukuoka</t>
  </si>
  <si>
    <t>Cerezo Osaka</t>
  </si>
  <si>
    <t>Kashima Antlers</t>
  </si>
  <si>
    <t>Kashiwa Reysol</t>
  </si>
  <si>
    <t>Sagan Tosu</t>
  </si>
  <si>
    <t>FC Tokyo</t>
  </si>
  <si>
    <t>Gamba Osaka</t>
  </si>
  <si>
    <t>27/04/2022</t>
  </si>
  <si>
    <t>28/04/2022</t>
  </si>
  <si>
    <t>29/04/2022</t>
  </si>
  <si>
    <t>Copa de la Liga Profesional</t>
  </si>
  <si>
    <t>J1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</si>
</sst>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1.0253159252240855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16.934046849487729</v>
      </c>
      <c r="I2" s="6">
        <f>IF('Log_working_3-way'!$D2="","",'True_Odds_Calculator_3-way'!O3/'True_Odds_Calculator_3-way'!B3-1)</f>
        <v>7.7276477232227698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2.7093209647580885E-2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1.0320113638256367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30.673146013458183</v>
      </c>
      <c r="I3" s="6">
        <f>IF('Log_working_3-way'!$D3="","",'True_Odds_Calculator_3-way'!O4/'True_Odds_Calculator_3-way'!B4-1)</f>
        <v>6.5683506808632437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3.0938360547299038E-2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1.0349951486766196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1.4514263601196515</v>
      </c>
      <c r="I4" s="6">
        <f>IF('Log_working_3-way'!$D4="","",'True_Odds_Calculator_3-way'!O5/'True_Odds_Calculator_3-way'!B5-1)</f>
        <v>3.8109125279343807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3.1050310494827649E-2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1.0268748761676054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4.6214341907192535</v>
      </c>
      <c r="I5" s="6">
        <f>IF('Log_working_3-way'!$D5="","",'True_Odds_Calculator_3-way'!O6/'True_Odds_Calculator_3-way'!B6-1)</f>
        <v>7.8792810882440936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2.7936312213876491E-2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1.0606307362466747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64.959630324094348</v>
      </c>
      <c r="I6" s="6">
        <f>IF('Log_working_3-way'!$D6="","",'True_Odds_Calculator_3-way'!O7/'True_Odds_Calculator_3-way'!B7-1)</f>
        <v>0.93201336318581252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3.5502248889307753E-2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1.0295088529751677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24.796344904938767</v>
      </c>
      <c r="I7" s="6">
        <f>IF('Log_working_3-way'!$D7="","",'True_Odds_Calculator_3-way'!O8/'True_Odds_Calculator_3-way'!B8-1)</f>
        <v>7.5996956211227626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3.0002704841133099E-2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1.0317667357968303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33.813394601171993</v>
      </c>
      <c r="I8" s="6">
        <f>IF('Log_working_3-way'!$D8="","",'True_Odds_Calculator_3-way'!O9/'True_Odds_Calculator_3-way'!B9-1)</f>
        <v>5.3184009399214229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2.9960774054076378E-2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1.0249163598579794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14.093665657014608</v>
      </c>
      <c r="I9" s="6">
        <f>IF('Log_working_3-way'!$D9="","",'True_Odds_Calculator_3-way'!O10/'True_Odds_Calculator_3-way'!B10-1)</f>
        <v>9.1987089947524066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2.6922906090644627E-2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1.0261351241223196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12.440997517399285</v>
      </c>
      <c r="I10" s="6">
        <f>IF('Log_working_3-way'!$D10="","",'True_Odds_Calculator_3-way'!O11/'True_Odds_Calculator_3-way'!B11-1)</f>
        <v>6.8052469834163638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2.8167659234289655E-2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1.1070676657162672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-0.77156977082448064</v>
      </c>
      <c r="I11" s="6">
        <f>IF('Log_working_3-way'!$D11="","",'True_Odds_Calculator_3-way'!O12/'True_Odds_Calculator_3-way'!B12-1)</f>
        <v>0.93626972405650166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5.3993821818937748E-2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1.0545261780651831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-0.92436743674367439</v>
      </c>
      <c r="I12" s="6">
        <f>IF('Log_working_3-way'!$D12="","",'True_Odds_Calculator_3-way'!O13/'True_Odds_Calculator_3-way'!B13-1)</f>
        <v>-0.31930693069306926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2.020202020202011E-2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1.0557923668114986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36.6448416816106</v>
      </c>
      <c r="I13" s="6">
        <f>IF('Log_working_3-way'!$D13="","",'True_Odds_Calculator_3-way'!O14/'True_Odds_Calculator_3-way'!B14-1)</f>
        <v>4.9481202659549854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5.0752123451987208E-2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1.0405037670024104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13.285163729366301</v>
      </c>
      <c r="I14" s="6">
        <f>IF('Log_working_3-way'!$D14="","",'True_Odds_Calculator_3-way'!O15/'True_Odds_Calculator_3-way'!B15-1)</f>
        <v>10.011353842339796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4.3554774527461593E-2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1.0421358199172075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18.253487751762997</v>
      </c>
      <c r="I15" s="6">
        <f>IF('Log_working_3-way'!$D15="","",'True_Odds_Calculator_3-way'!O16/'True_Odds_Calculator_3-way'!B16-1)</f>
        <v>9.1587994823013741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4.4433662566614185E-2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1.0400985328519785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13.628481797850284</v>
      </c>
      <c r="I16" s="6">
        <f>IF('Log_working_3-way'!$D16="","",'True_Odds_Calculator_3-way'!O17/'True_Odds_Calculator_3-way'!B17-1)</f>
        <v>8.421017709180493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4.3087674671909104E-2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1.0420898739779321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6.9954870076916729</v>
      </c>
      <c r="I17" s="6">
        <f>IF('Log_working_3-way'!$D17="","",'True_Odds_Calculator_3-way'!O18/'True_Odds_Calculator_3-way'!B18-1)</f>
        <v>9.0901050199529436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4.4727148474407841E-2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1.0294830181239862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25.615039167798606</v>
      </c>
      <c r="I18" s="6">
        <f>IF('Log_working_3-way'!$D18="","",'True_Odds_Calculator_3-way'!O19/'True_Odds_Calculator_3-way'!B19-1)</f>
        <v>6.4503974331110179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2.9926317838528949E-2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1.0464341542624391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52.025822703515111</v>
      </c>
      <c r="I19" s="6">
        <f>IF('Log_working_3-way'!$D19="","",'True_Odds_Calculator_3-way'!O20/'True_Odds_Calculator_3-way'!B20-1)</f>
        <v>2.4274088216865564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3.4772903121346177E-2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1.0265975136362571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18.73394463218963</v>
      </c>
      <c r="I20" s="6">
        <f>IF('Log_working_3-way'!$D20="","",'True_Odds_Calculator_3-way'!O21/'True_Odds_Calculator_3-way'!B21-1)</f>
        <v>6.3403553862217255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2.8206028206028133E-2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1.0325610163802694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5.3924144641279517</v>
      </c>
      <c r="I21" s="6">
        <f>IF('Log_working_3-way'!$D21="","",'True_Odds_Calculator_3-way'!O22/'True_Odds_Calculator_3-way'!B22-1)</f>
        <v>6.9416962843187298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3.3798438461130731E-2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1.031010514481266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12.7783530266471</v>
      </c>
      <c r="I22" s="6">
        <f>IF('Log_working_3-way'!$D22="","",'True_Odds_Calculator_3-way'!O23/'True_Odds_Calculator_3-way'!B23-1)</f>
        <v>8.4490707157841083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3.3501102249886561E-2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1.0329220938265848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21.787957373600726</v>
      </c>
      <c r="I23" s="6">
        <f>IF('Log_working_3-way'!$D23="","",'True_Odds_Calculator_3-way'!O24/'True_Odds_Calculator_3-way'!B24-1)</f>
        <v>8.5628115888030578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3.4094339479640912E-2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1.0328049938620085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25.252400219448635</v>
      </c>
      <c r="I24" s="6">
        <f>IF('Log_working_3-way'!$D24="","",'True_Odds_Calculator_3-way'!O25/'True_Odds_Calculator_3-way'!B25-1)</f>
        <v>6.9001508709367716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3.3304988662131496E-2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1.0326910168223964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35.537537713658935</v>
      </c>
      <c r="I25" s="6">
        <f>IF('Log_working_3-way'!$D25="","",'True_Odds_Calculator_3-way'!O26/'True_Odds_Calculator_3-way'!B26-1)</f>
        <v>5.617850278577154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3.0114533593832871E-2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1.0287781825401252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28.028101770850693</v>
      </c>
      <c r="I26" s="6">
        <f>IF('Log_working_3-way'!$D26="","",'True_Odds_Calculator_3-way'!O27/'True_Odds_Calculator_3-way'!B27-1)</f>
        <v>5.9871996507127836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2.8677364489636092E-2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1.0472059329540766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34.617937279067228</v>
      </c>
      <c r="I27" s="6">
        <f>IF('Log_working_3-way'!$D27="","",'True_Odds_Calculator_3-way'!O28/'True_Odds_Calculator_3-way'!B28-1)</f>
        <v>5.5306876525014976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4.3863083927938362E-2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1.026242624205004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16.316126789197252</v>
      </c>
      <c r="I28" s="6">
        <f>IF('Log_working_3-way'!$D28="","",'True_Odds_Calculator_3-way'!O29/'True_Odds_Calculator_3-way'!B29-1)</f>
        <v>8.2083268697980643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2.8140698648916995E-2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1.0253550531183835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12.449836508087929</v>
      </c>
      <c r="I29" s="6">
        <f>IF('Log_working_3-way'!$D29="","",'True_Odds_Calculator_3-way'!O30/'True_Odds_Calculator_3-way'!B30-1)</f>
        <v>9.5311160357703297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2.7491965937878504E-2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1.0278723340642886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22.58396150903782</v>
      </c>
      <c r="I30" s="6">
        <f>IF('Log_working_3-way'!$D30="","",'True_Odds_Calculator_3-way'!O31/'True_Odds_Calculator_3-way'!B31-1)</f>
        <v>6.2156706919343048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2.8942644215184554E-2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1.0286912111991213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24.813108501946342</v>
      </c>
      <c r="I31" s="6">
        <f>IF('Log_working_3-way'!$D31="","",'True_Odds_Calculator_3-way'!O32/'True_Odds_Calculator_3-way'!B32-1)</f>
        <v>6.1737812468931086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2.9333798565882807E-2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1.0320699927070127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32.973652569000805</v>
      </c>
      <c r="I32" s="6">
        <f>IF('Log_working_3-way'!$D32="","",'True_Odds_Calculator_3-way'!O33/'True_Odds_Calculator_3-way'!B33-1)</f>
        <v>5.0043160504890487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3.0586263677898406E-2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1.0401523607645449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27.711776423928999</v>
      </c>
      <c r="I33" s="6">
        <f>IF('Log_working_3-way'!$D33="","",'True_Odds_Calculator_3-way'!O34/'True_Odds_Calculator_3-way'!B34-1)</f>
        <v>5.7651829018775773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4.001057910471939E-2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1.044784229390419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30.658577255301065</v>
      </c>
      <c r="I34" s="6">
        <f>IF('Log_working_3-way'!$D34="","",'True_Odds_Calculator_3-way'!O35/'True_Odds_Calculator_3-way'!B35-1)</f>
        <v>6.0777342641001226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4.3302167813730863E-2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1.0384356200812757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20.800554169900245</v>
      </c>
      <c r="I35" s="6">
        <f>IF('Log_working_3-way'!$D35="","",'True_Odds_Calculator_3-way'!O36/'True_Odds_Calculator_3-way'!B36-1)</f>
        <v>7.4153604468733683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4.0144979101464973E-2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1.0517659811526705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15.593833987764658</v>
      </c>
      <c r="I36" s="6">
        <f>IF('Log_working_3-way'!$D36="","",'True_Odds_Calculator_3-way'!O37/'True_Odds_Calculator_3-way'!B37-1)</f>
        <v>9.8917712291307662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5.5012140307509449E-2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1.0517093801747004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13.125323132259105</v>
      </c>
      <c r="I37" s="6">
        <f>IF('Log_working_3-way'!$D37="","",'True_Odds_Calculator_3-way'!O38/'True_Odds_Calculator_3-way'!B38-1)</f>
        <v>10.113023093393142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5.5363525145958548E-2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1.0310997651483742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3.3591260072414197E-2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1.050354704507918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4.8497384573892077E-2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1.0438985899937419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24.973863487987394</v>
      </c>
      <c r="I42" s="6">
        <f>IF('Log_working_3-way'!$D42="","",'True_Odds_Calculator_3-way'!O41/'True_Odds_Calculator_3-way'!B41-1)</f>
        <v>6.4652811810497086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4.4668711709157316E-2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1.0574727841181386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38.698057110543367</v>
      </c>
      <c r="I43" s="6">
        <f>IF('Log_working_3-way'!$D43="","",'True_Odds_Calculator_3-way'!O42/'True_Odds_Calculator_3-way'!B42-1)</f>
        <v>4.0402738648741154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5.1413190827354738E-2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1.049455256899037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34.16037707471903</v>
      </c>
      <c r="I44" s="6">
        <f>IF('Log_working_3-way'!$D44="","",'True_Odds_Calculator_3-way'!O43/'True_Odds_Calculator_3-way'!B43-1)</f>
        <v>4.4785906106729785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4.6502299282136228E-2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1.030567554299352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25.346284473693</v>
      </c>
      <c r="I45" s="6">
        <f>IF('Log_working_3-way'!$D45="","",'True_Odds_Calculator_3-way'!O44/'True_Odds_Calculator_3-way'!B44-1)</f>
        <v>6.5045833030892348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3.0928312410616998E-2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1.0343058330951571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32.856436843542426</v>
      </c>
      <c r="I46" s="6">
        <f>IF('Log_working_3-way'!$D46="","",'True_Odds_Calculator_3-way'!O45/'True_Odds_Calculator_3-way'!B45-1)</f>
        <v>5.1555571740584742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3.253144036919009E-2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1.0275720155732571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23.74236177056062</v>
      </c>
      <c r="I47" s="6">
        <f>IF('Log_working_3-way'!$D47="","",'True_Odds_Calculator_3-way'!O46/'True_Odds_Calculator_3-way'!B46-1)</f>
        <v>6.2809123727007572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2.8399666393722267E-2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1.0428093567491341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18.130736021646186</v>
      </c>
      <c r="I48" s="6">
        <f>IF('Log_working_3-way'!$D48="","",'True_Odds_Calculator_3-way'!O47/'True_Odds_Calculator_3-way'!B47-1)</f>
        <v>9.3431747521876005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4.5214432805085414E-2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1.0426161791487396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5.2007996741734281</v>
      </c>
      <c r="I49" s="6">
        <f>IF('Log_working_3-way'!$D49="","",'True_Odds_Calculator_3-way'!O48/'True_Odds_Calculator_3-way'!B48-1)</f>
        <v>9.250301502205053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4.4490296826745546E-2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1.0458708679429163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23.652567105208082</v>
      </c>
      <c r="I50" s="6">
        <f>IF('Log_working_3-way'!$D50="","",'True_Odds_Calculator_3-way'!O49/'True_Odds_Calculator_3-way'!B49-1)</f>
        <v>7.17979443919514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4.6925454263596622E-2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1.0916243745136014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65.486442866365394</v>
      </c>
      <c r="I51" s="6">
        <f>IF('Log_working_3-way'!$D51="","",'True_Odds_Calculator_3-way'!O50/'True_Odds_Calculator_3-way'!B50-1)</f>
        <v>1.1649720781856781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5.2770046663620507E-2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1.027798444249955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6.0150619170580528</v>
      </c>
      <c r="I52" s="6">
        <f>IF('Log_working_3-way'!$D52="","",'True_Odds_Calculator_3-way'!O51/'True_Odds_Calculator_3-way'!B51-1)</f>
        <v>5.3448416787686099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2.8734668789986983E-2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1.0438314921349849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55.205624220274288</v>
      </c>
      <c r="I53" s="6">
        <f>IF('Log_working_3-way'!$D53="","",'True_Odds_Calculator_3-way'!O52/'True_Odds_Calculator_3-way'!B52-1)</f>
        <v>1.6385418036739878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3.0684165755255677E-2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1.0255810863332813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19.267883268316297</v>
      </c>
      <c r="I54" s="6">
        <f>IF('Log_working_3-way'!$D54="","",'True_Odds_Calculator_3-way'!O53/'True_Odds_Calculator_3-way'!B53-1)</f>
        <v>5.1675916313898158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2.6981510911570972E-2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1.0604599019117127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61.094676649177629</v>
      </c>
      <c r="I55" s="6">
        <f>IF('Log_working_3-way'!$D55="","",'True_Odds_Calculator_3-way'!O54/'True_Odds_Calculator_3-way'!B54-1)</f>
        <v>1.7966866307989444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3.8225556605297584E-2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1.0318682812921967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18.234120780051647</v>
      </c>
      <c r="I56" s="6">
        <f>IF('Log_working_3-way'!$D56="","",'True_Odds_Calculator_3-way'!O55/'True_Odds_Calculator_3-way'!B55-1)</f>
        <v>9.0029520513859573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3.3774469258340156E-2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1.0348736772016194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22.14450783654214</v>
      </c>
      <c r="I57" s="6">
        <f>IF('Log_working_3-way'!$D57="","",'True_Odds_Calculator_3-way'!O56/'True_Odds_Calculator_3-way'!B56-1)</f>
        <v>8.768974787268629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3.594014328371764E-2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1.0315842612626422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18.627647455501975</v>
      </c>
      <c r="I58" s="6">
        <f>IF('Log_working_3-way'!$D58="","",'True_Odds_Calculator_3-way'!O57/'True_Odds_Calculator_3-way'!B57-1)</f>
        <v>8.1020454025081836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3.3442010630771124E-2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1.0363272647897888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12.955771191430724</v>
      </c>
      <c r="I59" s="6">
        <f>IF('Log_working_3-way'!$D59="","",'True_Odds_Calculator_3-way'!O58/'True_Odds_Calculator_3-way'!B58-1)</f>
        <v>6.3257498921603101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3.8851992998148344E-2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1.0367011050921429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11.342349071943699</v>
      </c>
      <c r="I60" s="6">
        <f>IF('Log_working_3-way'!$D60="","",'True_Odds_Calculator_3-way'!O59/'True_Odds_Calculator_3-way'!B59-1)</f>
        <v>7.8319764080319256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3.9485797650363974E-2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1.0512795218494053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41.217491840949613</v>
      </c>
      <c r="I61" s="6">
        <f>IF('Log_working_3-way'!$D61="","",'True_Odds_Calculator_3-way'!O60/'True_Odds_Calculator_3-way'!B60-1)</f>
        <v>3.9947905597495463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4.4601593840544185E-2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1.0353559956928762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12.908168481344006</v>
      </c>
      <c r="I62" s="6">
        <f>IF('Log_working_3-way'!$D62="","",'True_Odds_Calculator_3-way'!O61/'True_Odds_Calculator_3-way'!B61-1)</f>
        <v>6.9437021542317625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3.79548290915801E-2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1.0271119193453662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21.341309497104334</v>
      </c>
      <c r="I63" s="6">
        <f>IF('Log_working_3-way'!$D63="","",'True_Odds_Calculator_3-way'!O62/'True_Odds_Calculator_3-way'!B62-1)</f>
        <v>5.8074863690056784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2.8309986139706478E-2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1.0258371027864055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19.649714136696286</v>
      </c>
      <c r="I64" s="6">
        <f>IF('Log_working_3-way'!$D64="","",'True_Odds_Calculator_3-way'!O63/'True_Odds_Calculator_3-way'!B63-1)</f>
        <v>7.533810434042854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2.7248677248677078E-2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1.0270634713204536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22.367680811071125</v>
      </c>
      <c r="I65" s="6">
        <f>IF('Log_working_3-way'!$D65="","",'True_Odds_Calculator_3-way'!O64/'True_Odds_Calculator_3-way'!B64-1)</f>
        <v>6.3801076477284964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2.8145363696334247E-2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1.0256793637696053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7.2743934750829897</v>
      </c>
      <c r="I66" s="6">
        <f>IF('Log_working_3-way'!$D66="","",'True_Odds_Calculator_3-way'!O65/'True_Odds_Calculator_3-way'!B65-1)</f>
        <v>8.0485027322839731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2.7457721043481653E-2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1.0291233854258885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24.318229708177888</v>
      </c>
      <c r="I67" s="6">
        <f>IF('Log_working_3-way'!$D67="","",'True_Odds_Calculator_3-way'!O66/'True_Odds_Calculator_3-way'!B66-1)</f>
        <v>8.040611173309804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2.967440509125252E-2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1.0269760840968769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20.861055625760162</v>
      </c>
      <c r="I68" s="6">
        <f>IF('Log_working_3-way'!$D68="","",'True_Odds_Calculator_3-way'!O67/'True_Odds_Calculator_3-way'!B67-1)</f>
        <v>7.3700351520409022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2.8285386998034179E-2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1.0300273020649027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34.672388902975328</v>
      </c>
      <c r="I69" s="6">
        <f>IF('Log_working_3-way'!$D69="","",'True_Odds_Calculator_3-way'!O68/'True_Odds_Calculator_3-way'!B68-1)</f>
        <v>4.6390233002380779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2.8183881772148034E-2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1.0261049579442802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18.040110198884243</v>
      </c>
      <c r="I70" s="6">
        <f>IF('Log_working_3-way'!$D70="","",'True_Odds_Calculator_3-way'!O69/'True_Odds_Calculator_3-way'!B69-1)</f>
        <v>8.1506329605763455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2.7777874397289626E-2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1.044152817833764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52.365633785993928</v>
      </c>
      <c r="I71" s="6">
        <f>IF('Log_working_3-way'!$D71="","",'True_Odds_Calculator_3-way'!O70/'True_Odds_Calculator_3-way'!B70-1)</f>
        <v>2.3230331854467465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3.3110506010154195E-2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1.0259889664385968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12.648289097975416</v>
      </c>
      <c r="I72" s="6">
        <f>IF('Log_working_3-way'!$D72="","",'True_Odds_Calculator_3-way'!O71/'True_Odds_Calculator_3-way'!B71-1)</f>
        <v>5.3969288724889504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2.7767488441645671E-2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1.0264711917875231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15.125791982190783</v>
      </c>
      <c r="I73" s="6">
        <f>IF('Log_working_3-way'!$D73="","",'True_Odds_Calculator_3-way'!O72/'True_Odds_Calculator_3-way'!B72-1)</f>
        <v>6.4687551213811876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2.8406796508557708E-2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1.092025932126963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68.87810354368294</v>
      </c>
      <c r="I74" s="6">
        <f>IF('Log_working_3-way'!$D74="","",'True_Odds_Calculator_3-way'!O73/'True_Odds_Calculator_3-way'!B73-1)</f>
        <v>1.0318560462725146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4.970301819314793E-2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1.0636485769661623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55.662074471272668</v>
      </c>
      <c r="I75" s="6">
        <f>IF('Log_working_3-way'!$D75="","",'True_Odds_Calculator_3-way'!O74/'True_Odds_Calculator_3-way'!B74-1)</f>
        <v>2.5822807166253816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4.490309304748985E-2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1.0428499543052081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26.536431952965771</v>
      </c>
      <c r="I76" s="6">
        <f>IF('Log_working_3-way'!$D76="","",'True_Odds_Calculator_3-way'!O75/'True_Odds_Calculator_3-way'!B75-1)</f>
        <v>7.3882961005626893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4.2703646979994181E-2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1.0615948850222194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2.210248855720546</v>
      </c>
      <c r="I77" s="6">
        <f>IF('Log_working_3-way'!$D77="","",'True_Odds_Calculator_3-way'!O76/'True_Odds_Calculator_3-way'!B76-1)</f>
        <v>8.4638913400576143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5.9413344764203346E-2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1.0418673003778602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8.0797185266615088</v>
      </c>
      <c r="I78" s="6">
        <f>IF('Log_working_3-way'!$D78="","",'True_Odds_Calculator_3-way'!O77/'True_Odds_Calculator_3-way'!B77-1)</f>
        <v>7.9689912874769426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4.4537188004445172E-2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1.0431068599170377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18.680962378047244</v>
      </c>
      <c r="I79" s="6">
        <f>IF('Log_working_3-way'!$D79="","",'True_Odds_Calculator_3-way'!O78/'True_Odds_Calculator_3-way'!B78-1)</f>
        <v>7.9917565597234024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4.537502469277932E-2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1.0421606224630084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8.8981792747247255</v>
      </c>
      <c r="I80" s="6">
        <f>IF('Log_working_3-way'!$D80="","",'True_Odds_Calculator_3-way'!O79/'True_Odds_Calculator_3-way'!B79-1)</f>
        <v>7.2816764500921298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4.4845604775175296E-2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1.0419907760851754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16.175281903559608</v>
      </c>
      <c r="I81" s="6">
        <f>IF('Log_working_3-way'!$D81="","",'True_Odds_Calculator_3-way'!O80/'True_Odds_Calculator_3-way'!B80-1)</f>
        <v>7.0369208225217879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4.4709713837659759E-2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1.0261577303619718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16.039277969465488</v>
      </c>
      <c r="I82" s="6">
        <f>IF('Log_working_3-way'!$D82="","",'True_Odds_Calculator_3-way'!O81/'True_Odds_Calculator_3-way'!B81-1)</f>
        <v>7.9506046466992775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2.8051626123859252E-2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1.0262787266050013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12.427088283450795</v>
      </c>
      <c r="I83" s="6">
        <f>IF('Log_working_3-way'!$D83="","",'True_Odds_Calculator_3-way'!O82/'True_Odds_Calculator_3-way'!B82-1)</f>
        <v>8.7704753201413066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2.8468813632483325E-2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1.025997244048177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7.5143534563018264</v>
      </c>
      <c r="I84" s="6">
        <f>IF('Log_working_3-way'!$D84="","",'True_Odds_Calculator_3-way'!O83/'True_Odds_Calculator_3-way'!B83-1)</f>
        <v>7.0320534108018382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2.7658754449205292E-2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1.04578450353356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25.103230293078319</v>
      </c>
      <c r="I85" s="6">
        <f>IF('Log_working_3-way'!$D85="","",'True_Odds_Calculator_3-way'!O84/'True_Odds_Calculator_3-way'!B84-1)</f>
        <v>6.672004996109032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4.6558343905648725E-2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1.0493258537849059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28.702562882698988</v>
      </c>
      <c r="I86" s="6">
        <f>IF('Log_working_3-way'!$D86="","",'True_Odds_Calculator_3-way'!O85/'True_Odds_Calculator_3-way'!B85-1)</f>
        <v>5.6336648460355008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4.8876911236487963E-2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1.0434522826859429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20.462071869806135</v>
      </c>
      <c r="I87" s="6">
        <f>IF('Log_working_3-way'!$D87="","",'True_Odds_Calculator_3-way'!O86/'True_Odds_Calculator_3-way'!B86-1)</f>
        <v>6.6680889961049283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4.5404206309615391E-2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1.025000691663027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15.831451128909126</v>
      </c>
      <c r="I88" s="6">
        <f>IF('Log_working_3-way'!$D88="","",'True_Odds_Calculator_3-way'!O87/'True_Odds_Calculator_3-way'!B87-1)</f>
        <v>5.7079956781932504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2.6716984944456179E-2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1.0369521017585726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37.317889694570248</v>
      </c>
      <c r="I89" s="6">
        <f>IF('Log_working_3-way'!$D89="","",'True_Odds_Calculator_3-way'!O88/'True_Odds_Calculator_3-way'!B88-1)</f>
        <v>4.295877084209005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3.3494766250468988E-2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1.0258672948996181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13.632207170198107</v>
      </c>
      <c r="I90" s="6">
        <f>IF('Log_working_3-way'!$D90="","",'True_Odds_Calculator_3-way'!O89/'True_Odds_Calculator_3-way'!B89-1)</f>
        <v>7.0889155966503079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2.7894013321489997E-2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1.0334571199904194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39.274329790831516</v>
      </c>
      <c r="I91" s="6">
        <f>IF('Log_working_3-way'!$D91="","",'True_Odds_Calculator_3-way'!O90/'True_Odds_Calculator_3-way'!B90-1)</f>
        <v>4.3068396866363958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2.9729267642930601E-2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1.0308014842772613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28.695764719311335</v>
      </c>
      <c r="I92" s="6">
        <f>IF('Log_working_3-way'!$D92="","",'True_Odds_Calculator_3-way'!O91/'True_Odds_Calculator_3-way'!B91-1)</f>
        <v>5.5634201246035326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3.0567058939275471E-2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1.0252330083587025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14.789689202553941</v>
      </c>
      <c r="I93" s="6">
        <f>IF('Log_working_3-way'!$D93="","",'True_Odds_Calculator_3-way'!O92/'True_Odds_Calculator_3-way'!B92-1)</f>
        <v>6.1710261453942987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2.7077612942733476E-2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1.0292340854219877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23.502905812444009</v>
      </c>
      <c r="I94" s="6">
        <f>IF('Log_working_3-way'!$D94="","",'True_Odds_Calculator_3-way'!O93/'True_Odds_Calculator_3-way'!B93-1)</f>
        <v>6.4457652494885345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3.0147439479417892E-2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1.0254414557954226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12.864524803951513</v>
      </c>
      <c r="I95" s="6">
        <f>IF('Log_working_3-way'!$D95="","",'True_Odds_Calculator_3-way'!O94/'True_Odds_Calculator_3-way'!B94-1)</f>
        <v>6.3889629150824172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2.7372419435942152E-2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1.0244279895131991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15.439479592346885</v>
      </c>
      <c r="I96" s="6">
        <f>IF('Log_working_3-way'!$D96="","",'True_Odds_Calculator_3-way'!O95/'True_Odds_Calculator_3-way'!B95-1)</f>
        <v>7.7541129458151055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2.6288342850187663E-2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1.0277893698357627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6.7672194098142704</v>
      </c>
      <c r="I97" s="6">
        <f>IF('Log_working_3-way'!$D97="","",'True_Odds_Calculator_3-way'!O96/'True_Odds_Calculator_3-way'!B96-1)</f>
        <v>5.1447745483717906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2.8791662063744949E-2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1.0414436063245005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52.464199297958615</v>
      </c>
      <c r="I98" s="6">
        <f>IF('Log_working_3-way'!$D98="","",'True_Odds_Calculator_3-way'!O97/'True_Odds_Calculator_3-way'!B97-1)</f>
        <v>2.2804815493823618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3.1064586110457704E-2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1.0514823608366235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36.0375742475712</v>
      </c>
      <c r="I99" s="6">
        <f>IF('Log_working_3-way'!$D99="","",'True_Odds_Calculator_3-way'!O98/'True_Odds_Calculator_3-way'!B98-1)</f>
        <v>4.9553848798724314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4.7624059582476619E-2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1.0457910275753481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23.990887371335763</v>
      </c>
      <c r="I100" s="6">
        <f>IF('Log_working_3-way'!$D100="","",'True_Odds_Calculator_3-way'!O99/'True_Odds_Calculator_3-way'!B99-1)</f>
        <v>6.6526902221481619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4.6911022419001469E-2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1.0550576376283745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34.92686544023546</v>
      </c>
      <c r="I101" s="6">
        <f>IF('Log_working_3-way'!$D101="","",'True_Odds_Calculator_3-way'!O100/'True_Odds_Calculator_3-way'!B100-1)</f>
        <v>5.5072424509105371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5.0960381292972423E-2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1.0383376611659916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7.8246691454796302</v>
      </c>
      <c r="I102" s="6">
        <f>IF('Log_working_3-way'!$D102="","",'True_Odds_Calculator_3-way'!O101/'True_Odds_Calculator_3-way'!B101-1)</f>
        <v>6.9328871843123077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4.0566299095043501E-2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1.0306983762697608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16.526767010901789</v>
      </c>
      <c r="I103" s="6">
        <f>IF('Log_working_3-way'!$D103="","",'True_Odds_Calculator_3-way'!O102/'True_Odds_Calculator_3-way'!B102-1)</f>
        <v>8.7123646689753649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3.2764276338506093E-2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1.0333149909080701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21.000759394998891</v>
      </c>
      <c r="I104" s="6">
        <f>IF('Log_working_3-way'!$D104="","",'True_Odds_Calculator_3-way'!O103/'True_Odds_Calculator_3-way'!B103-1)</f>
        <v>6.5403900472576986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3.4824038262110335E-2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1.0270179408453222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22.49669161893506</v>
      </c>
      <c r="I105" s="6">
        <f>IF('Log_working_3-way'!$D105="","",'True_Odds_Calculator_3-way'!O104/'True_Odds_Calculator_3-way'!B104-1)</f>
        <v>7.3270281896844249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2.7996720008560017E-2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1.0394268045377841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24.154827805486821</v>
      </c>
      <c r="I106" s="6">
        <f>IF('Log_working_3-way'!$D106="","",'True_Odds_Calculator_3-way'!O105/'True_Odds_Calculator_3-way'!B105-1)</f>
        <v>6.4151354346235969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4.0376948843985794E-2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1.0512352708724815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14.564251994760031</v>
      </c>
      <c r="I107" s="6">
        <f>IF('Log_working_3-way'!$D107="","",'True_Odds_Calculator_3-way'!O106/'True_Odds_Calculator_3-way'!B106-1)</f>
        <v>9.6658233155618394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5.4750423283825178E-2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1.059878781709968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3.2422413557255538</v>
      </c>
      <c r="I108" s="6">
        <f>IF('Log_working_3-way'!$D108="","",'True_Odds_Calculator_3-way'!O107/'True_Odds_Calculator_3-way'!B107-1)</f>
        <v>8.1562840784071859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5.9266549462627882E-2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1.0673733923476549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1.2031426244610572</v>
      </c>
      <c r="I109" s="6">
        <f>IF('Log_working_3-way'!$D109="","",'True_Odds_Calculator_3-way'!O108/'True_Odds_Calculator_3-way'!B108-1)</f>
        <v>6.8287388066461334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6.0913358651684568E-2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1.0608566181567813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0.82615215996556834</v>
      </c>
      <c r="I110" s="6">
        <f>IF('Log_working_3-way'!$D110="","",'True_Odds_Calculator_3-way'!O109/'True_Odds_Calculator_3-way'!B109-1)</f>
        <v>3.0133890818066122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4.9492977537449967E-2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1.0484784691723692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44.456406264188146</v>
      </c>
      <c r="I111" s="6">
        <f>IF('Log_working_3-way'!$D111="","",'True_Odds_Calculator_3-way'!O110/'True_Odds_Calculator_3-way'!B110-1)</f>
        <v>3.1081761337084712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4.0011617276581646E-2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1.0382783020417834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3.0341117498868577</v>
      </c>
      <c r="I112" s="6">
        <f>IF('Log_working_3-way'!$D112="","",'True_Odds_Calculator_3-way'!O111/'True_Odds_Calculator_3-way'!B111-1)</f>
        <v>4.6134005259465809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3.6715057592016764E-2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1.0323556406403562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17.335419248931149</v>
      </c>
      <c r="I113" s="6">
        <f>IF('Log_working_3-way'!$D113="","",'True_Odds_Calculator_3-way'!O112/'True_Odds_Calculator_3-way'!B112-1)</f>
        <v>6.7163585361667151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3.4432750492624953E-2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1.0448877755037225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41.304512910444402</v>
      </c>
      <c r="I114" s="6">
        <f>IF('Log_working_3-way'!$D114="","",'True_Odds_Calculator_3-way'!O113/'True_Odds_Calculator_3-way'!B113-1)</f>
        <v>4.5738327412574113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3.8690692782461955E-2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1.0404836303549323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16.066474803036474</v>
      </c>
      <c r="I115" s="6">
        <f>IF('Log_working_3-way'!$D115="","",'True_Odds_Calculator_3-way'!O114/'True_Odds_Calculator_3-way'!B114-1)</f>
        <v>8.3236506957987544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4.3227073438070862E-2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1.0541408458839396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36.14171967037165</v>
      </c>
      <c r="I116" s="6">
        <f>IF('Log_working_3-way'!$D116="","",'True_Odds_Calculator_3-way'!O115/'True_Odds_Calculator_3-way'!B115-1)</f>
        <v>4.6171119254574418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4.9929823745163304E-2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1.0373877901998501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19.170105212394219</v>
      </c>
      <c r="I117" s="6">
        <f>IF('Log_working_3-way'!$D117="","",'True_Odds_Calculator_3-way'!O116/'True_Odds_Calculator_3-way'!B116-1)</f>
        <v>8.7843611766357004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3.9301019965774397E-2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1.0303095302734533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15.674158515558343</v>
      </c>
      <c r="I118" s="6">
        <f>IF('Log_working_3-way'!$D118="","",'True_Odds_Calculator_3-way'!O117/'True_Odds_Calculator_3-way'!B117-1)</f>
        <v>7.4364778961806284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3.2484785662583393E-2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1.0279994442248681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22.58065734986009</v>
      </c>
      <c r="I119" s="6">
        <f>IF('Log_working_3-way'!$D119="","",'True_Odds_Calculator_3-way'!O118/'True_Odds_Calculator_3-way'!B118-1)</f>
        <v>6.3424585826416386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2.902455763603351E-2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1.0257441525959412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14.131267075568875</v>
      </c>
      <c r="I120" s="6">
        <f>IF('Log_working_3-way'!$D120="","",'True_Odds_Calculator_3-way'!O119/'True_Odds_Calculator_3-way'!B119-1)</f>
        <v>7.7342953245144965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2.7783130917610199E-2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1.0313519144304943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3.9968588497651298</v>
      </c>
      <c r="I121" s="6">
        <f>IF('Log_working_3-way'!$D121="","",'True_Odds_Calculator_3-way'!O120/'True_Odds_Calculator_3-way'!B120-1)</f>
        <v>5.0134285411324759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3.1069144075540844E-2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1.0259411661998237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15.477296911178676</v>
      </c>
      <c r="I122" s="6">
        <f>IF('Log_working_3-way'!$D122="","",'True_Odds_Calculator_3-way'!O121/'True_Odds_Calculator_3-way'!B121-1)</f>
        <v>7.5165777223153043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2.7893442423356785E-2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1.0338865935777792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39.369076402135263</v>
      </c>
      <c r="I123" s="6">
        <f>IF('Log_working_3-way'!$D123="","",'True_Odds_Calculator_3-way'!O122/'True_Odds_Calculator_3-way'!B122-1)</f>
        <v>3.6642575627178546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3.0297015206930844E-2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1.0282676004822435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4.6761154770428011</v>
      </c>
      <c r="I124" s="6">
        <f>IF('Log_working_3-way'!$D124="","",'True_Odds_Calculator_3-way'!O123/'True_Odds_Calculator_3-way'!B123-1)</f>
        <v>4.902008592196049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2.839185297955904E-2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1.0264159487036864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17.671012269111408</v>
      </c>
      <c r="I125" s="6">
        <f>IF('Log_working_3-way'!$D125="","",'True_Odds_Calculator_3-way'!O124/'True_Odds_Calculator_3-way'!B124-1)</f>
        <v>6.9686858219348533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2.8159745547771564E-2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1.0470766386216022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25.105183752395376</v>
      </c>
      <c r="I126" s="6">
        <f>IF('Log_working_3-way'!$D126="","",'True_Odds_Calculator_3-way'!O125/'True_Odds_Calculator_3-way'!B125-1)</f>
        <v>7.1696449451205648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4.779794096689316E-2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1.047496535367936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-0.35397358175509808</v>
      </c>
      <c r="I127" s="6">
        <f>IF('Log_working_3-way'!$D127="","",'True_Odds_Calculator_3-way'!O126/'True_Odds_Calculator_3-way'!B126-1)</f>
        <v>2.6814013362572822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3.3627879260674565E-2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1.0264559562853914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5.2426493968792114</v>
      </c>
      <c r="I128" s="6">
        <f>IF('Log_working_3-way'!$D128="","",'True_Odds_Calculator_3-way'!O127/'True_Odds_Calculator_3-way'!B127-1)</f>
        <v>7.6066470294104089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2.7752889211172249E-2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1.0096049604787172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31.702344666952783</v>
      </c>
      <c r="I129" s="6">
        <f>IF('Log_working_3-way'!$D129="","",'True_Odds_Calculator_3-way'!O128/'True_Odds_Calculator_3-way'!B128-1)</f>
        <v>4.1127819507313044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9.3002082886717297E-3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1.0273932206413257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19.662926266481254</v>
      </c>
      <c r="I130" s="6">
        <f>IF('Log_working_3-way'!$D130="","",'True_Odds_Calculator_3-way'!O129/'True_Odds_Calculator_3-way'!B129-1)</f>
        <v>7.4169250429267812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2.8919742886107214E-2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1.0270228875002521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5.3501713737333745</v>
      </c>
      <c r="I131" s="6">
        <f>IF('Log_working_3-way'!$D131="","",'True_Odds_Calculator_3-way'!O130/'True_Odds_Calculator_3-way'!B130-1)</f>
        <v>7.9888362660287235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2.8303025528233272E-2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1.0247220313222658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9.9442491486293267</v>
      </c>
      <c r="I132" s="6">
        <f>IF('Log_working_3-way'!$D132="","",'True_Odds_Calculator_3-way'!O131/'True_Odds_Calculator_3-way'!B131-1)</f>
        <v>9.5165025687638369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2.6836678799420532E-2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1.0249759587468408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8.1504759993384504</v>
      </c>
      <c r="I133" s="6">
        <f>IF('Log_working_3-way'!$D133="","",'True_Odds_Calculator_3-way'!O132/'True_Odds_Calculator_3-way'!B132-1)</f>
        <v>6.587746850173942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2.6606709557449815E-2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1.0307976101440259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14.457924567849117</v>
      </c>
      <c r="I134" s="6">
        <f>IF('Log_working_3-way'!$D134="","",'True_Odds_Calculator_3-way'!O133/'True_Odds_Calculator_3-way'!B133-1)</f>
        <v>9.5378365834818872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3.3164140476561688E-2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1.034391728567704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23.597430879330702</v>
      </c>
      <c r="I135" s="6">
        <f>IF('Log_working_3-way'!$D135="","",'True_Odds_Calculator_3-way'!O134/'True_Odds_Calculator_3-way'!B134-1)</f>
        <v>7.526337140264479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3.5337375624300504E-2</v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2.33</v>
      </c>
      <c r="B2" s="4">
        <f>IF('True_Odds_Calculator_3-way'!B3="","",'True_Odds_Calculator_3-way'!B3)</f>
        <v>3.34</v>
      </c>
      <c r="C2" s="4">
        <f>IF('True_Odds_Calculator_3-way'!C3="","",'True_Odds_Calculator_3-way'!C3)</f>
        <v>3.35</v>
      </c>
      <c r="D2" s="9">
        <f>(K2/(AR2+K2-(AR2*K2)))</f>
        <v>0.41915705558097344</v>
      </c>
      <c r="E2" s="9">
        <f>(L2/(AR2+L2-(AR2*L2)))</f>
        <v>0.29086086886997931</v>
      </c>
      <c r="F2" s="9">
        <f>(M2/(AR2+M2-(AR2*M2)))</f>
        <v>0.28998207554904709</v>
      </c>
      <c r="G2" s="9">
        <f>AR2</f>
        <v>1.0419102160999012</v>
      </c>
      <c r="H2" s="9">
        <f>IF(A2="","",1/D2)</f>
        <v>2.3857405874128688</v>
      </c>
      <c r="I2" s="9">
        <f>IF(B2="","",1/E2)</f>
        <v>3.438069905673768</v>
      </c>
      <c r="J2" s="9">
        <f>IF(C2="","",1/F2)</f>
        <v>3.4484890078347674</v>
      </c>
      <c r="K2" s="11">
        <f>1/A2</f>
        <v>0.42918454935622319</v>
      </c>
      <c r="L2" s="11">
        <f>1/B2</f>
        <v>0.29940119760479045</v>
      </c>
      <c r="M2" s="11">
        <f>1/C2</f>
        <v>0.29850746268656714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-0.28053571928591703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0.23091348530918437</v>
      </c>
      <c r="Q2" s="11">
        <f>2*'OddsRatio_working_3-way'!K2*'OddsRatio_working_3-way'!L2*'OddsRatio_working_3-way'!M2</f>
        <v>7.6715443624313734E-2</v>
      </c>
      <c r="R2" s="11">
        <f>O2/N2</f>
        <v>0</v>
      </c>
      <c r="S2" s="11">
        <f>P2/N2</f>
        <v>-0.82311616466151838</v>
      </c>
      <c r="T2" s="11">
        <f>Q2/N2</f>
        <v>-0.27346051982110242</v>
      </c>
      <c r="U2" s="11">
        <f>'OddsRatio_working_3-way'!S2-'OddsRatio_working_3-way'!R2^2/3</f>
        <v>-0.82311616466151838</v>
      </c>
      <c r="V2" s="11">
        <f>'OddsRatio_working_3-way'!S2*'OddsRatio_working_3-way'!R2/3-2*'OddsRatio_working_3-way'!R2^3/27-'OddsRatio_working_3-way'!T2</f>
        <v>0.27346051982110242</v>
      </c>
      <c r="W2" s="11">
        <f>'OddsRatio_working_3-way'!V2^2+4*'OddsRatio_working_3-way'!U2^3/27</f>
        <v>-7.8382841585624835E-3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0.14371755291142244</v>
      </c>
      <c r="Y2" s="11">
        <f>IF('OddsRatio_working_3-way'!W2&gt;=0,IF('OddsRatio_working_3-way'!V2+SQRT('OddsRatio_working_3-way'!W2)&gt;0,0,PI()),ACOS('OddsRatio_working_3-way'!V2/(2*'OddsRatio_working_3-way'!X2)))</f>
        <v>0.31310501077815278</v>
      </c>
      <c r="Z2" s="11">
        <f>'OddsRatio_working_3-way'!X2^(1/3)*COS('OddsRatio_working_3-way'!Y2/3)</f>
        <v>0.5209551080499506</v>
      </c>
      <c r="AA2" s="11">
        <f>'OddsRatio_working_3-way'!X2^(1/3)*COS(('OddsRatio_working_3-way'!Y2+2*PI())/3)</f>
        <v>-0.3077361269285</v>
      </c>
      <c r="AB2" s="11">
        <f>'OddsRatio_working_3-way'!X2^(1/3)*COS(('OddsRatio_working_3-way'!Y2+4*PI())/3)</f>
        <v>-0.21321898112145099</v>
      </c>
      <c r="AC2" s="11">
        <f>'OddsRatio_working_3-way'!X2^(1/3)*SIN('OddsRatio_working_3-way'!Y2/3)</f>
        <v>5.4569499574735059E-2</v>
      </c>
      <c r="AD2" s="11">
        <f>'OddsRatio_working_3-way'!X2^(1/3)*SIN(('OddsRatio_working_3-way'!Y2+2*PI())/3)</f>
        <v>0.42387560801515684</v>
      </c>
      <c r="AE2" s="11">
        <f>'OddsRatio_working_3-way'!X2^(1/3)*SIN(('OddsRatio_working_3-way'!Y2+4*PI())/3)</f>
        <v>-0.47844510758989173</v>
      </c>
      <c r="AF2" s="11">
        <f>-'OddsRatio_working_3-way'!U2/(3*'OddsRatio_working_3-way'!X2^(1/3))*COS(('OddsRatio_working_3-way'!Y2)/3)</f>
        <v>0.5209551080499506</v>
      </c>
      <c r="AG2" s="11">
        <f>-'OddsRatio_working_3-way'!U2/(3*'OddsRatio_working_3-way'!X2^(1/3))*COS(('OddsRatio_working_3-way'!Y2+2*PI())/3)</f>
        <v>-0.3077361269285</v>
      </c>
      <c r="AH2" s="11">
        <f>-'OddsRatio_working_3-way'!U2/(3*'OddsRatio_working_3-way'!X2^(1/3))*COS(('OddsRatio_working_3-way'!Y2+4*PI())/3)</f>
        <v>-0.21321898112145099</v>
      </c>
      <c r="AI2" s="11">
        <f>'OddsRatio_working_3-way'!U2/(3*'OddsRatio_working_3-way'!X2^(1/3))*SIN(('OddsRatio_working_3-way'!Y2)/3)</f>
        <v>-5.4569499574735059E-2</v>
      </c>
      <c r="AJ2" s="11">
        <f>'OddsRatio_working_3-way'!U2/(3*'OddsRatio_working_3-way'!X2^(1/3))*SIN(('OddsRatio_working_3-way'!Y2+2*PI())/3)</f>
        <v>-0.42387560801515684</v>
      </c>
      <c r="AK2" s="11">
        <f>'OddsRatio_working_3-way'!U2/(3*'OddsRatio_working_3-way'!X2^(1/3))*SIN(('OddsRatio_working_3-way'!Y2+4*PI())/3)</f>
        <v>0.47844510758989173</v>
      </c>
      <c r="AL2" s="11">
        <f>'OddsRatio_working_3-way'!Z2+'OddsRatio_working_3-way'!AF2</f>
        <v>1.0419102160999012</v>
      </c>
      <c r="AM2" s="11">
        <f>'OddsRatio_working_3-way'!AA2+'OddsRatio_working_3-way'!AG2</f>
        <v>-0.615472253857</v>
      </c>
      <c r="AN2" s="11">
        <f>'OddsRatio_working_3-way'!AB2+'OddsRatio_working_3-way'!AH2</f>
        <v>-0.42643796224290198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1.0419102160999012</v>
      </c>
      <c r="AS2" s="11">
        <f>IF(('OddsRatio_working_3-way'!X2=0),IF(Q2&gt;0,-Q2^(1/3),(-Q2)^(1/3)),'OddsRatio_working_3-way'!AM2-'OddsRatio_working_3-way'!R2/3)</f>
        <v>-0.615472253857</v>
      </c>
      <c r="AT2" s="11">
        <f>IF(('OddsRatio_working_3-way'!X2=0),IF(Q2&gt;0,-Q2^(1/3),(-Q2)^(1/3)),'OddsRatio_working_3-way'!AN2-'OddsRatio_working_3-way'!R2/3)</f>
        <v>-0.42643796224290198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1.75</v>
      </c>
      <c r="B3" s="4">
        <f>IF('True_Odds_Calculator_3-way'!B4="","",'True_Odds_Calculator_3-way'!B4)</f>
        <v>3.58</v>
      </c>
      <c r="C3" s="4">
        <f>IF('True_Odds_Calculator_3-way'!C4="","",'True_Odds_Calculator_3-way'!C4)</f>
        <v>5.55</v>
      </c>
      <c r="D3" s="9">
        <f t="shared" ref="D3" si="0">(K3/(AR3+K3-(AR3*K3)))</f>
        <v>0.55854054868582759</v>
      </c>
      <c r="E3" s="9">
        <f t="shared" ref="E3" si="1">(L3/(AR3+L3-(AR3*L3)))</f>
        <v>0.26889611938006514</v>
      </c>
      <c r="F3" s="9">
        <f t="shared" ref="F3" si="2">(M3/(AR3+M3-(AR3*M3)))</f>
        <v>0.17256333193410728</v>
      </c>
      <c r="G3" s="9">
        <f t="shared" ref="G3" si="3">AR3</f>
        <v>1.0538404116534741</v>
      </c>
      <c r="H3" s="9">
        <f t="shared" ref="H3" si="4">IF(A3="","",1/D3)</f>
        <v>1.7903803087401056</v>
      </c>
      <c r="I3" s="9">
        <f t="shared" ref="I3" si="5">IF(B3="","",1/E3)</f>
        <v>3.7189082620659639</v>
      </c>
      <c r="J3" s="9">
        <f t="shared" ref="J3" si="6">IF(C3="","",1/F3)</f>
        <v>5.7949738730233058</v>
      </c>
      <c r="K3" s="11">
        <f t="shared" ref="K3" si="7">1/A3</f>
        <v>0.5714285714285714</v>
      </c>
      <c r="L3" s="11">
        <f t="shared" ref="L3" si="8">1/B3</f>
        <v>0.27932960893854747</v>
      </c>
      <c r="M3" s="11">
        <f t="shared" ref="M3" si="9">1/C3</f>
        <v>0.1801801801801802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-0.25320851577834824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0.22662726573341097</v>
      </c>
      <c r="Q3" s="11">
        <f>2*'OddsRatio_working_3-way'!K3*'OddsRatio_working_3-way'!L3*'OddsRatio_working_3-way'!M3</f>
        <v>5.7519610592236287E-2</v>
      </c>
      <c r="R3" s="11">
        <f t="shared" ref="R3" si="10">O3/N3</f>
        <v>0</v>
      </c>
      <c r="S3" s="11">
        <f t="shared" ref="S3" si="11">P3/N3</f>
        <v>-0.89502229037112724</v>
      </c>
      <c r="T3" s="11">
        <f t="shared" ref="T3" si="12">Q3/N3</f>
        <v>-0.22716301786069221</v>
      </c>
      <c r="U3" s="11">
        <f>'OddsRatio_working_3-way'!S3-'OddsRatio_working_3-way'!R3^2/3</f>
        <v>-0.89502229037112724</v>
      </c>
      <c r="V3" s="11">
        <f>'OddsRatio_working_3-way'!S3*'OddsRatio_working_3-way'!R3/3-2*'OddsRatio_working_3-way'!R3^3/27-'OddsRatio_working_3-way'!T3</f>
        <v>0.22716301786069221</v>
      </c>
      <c r="W3" s="11">
        <f>'OddsRatio_working_3-way'!V3^2+4*'OddsRatio_working_3-way'!U3^3/27</f>
        <v>-5.4614880615338167E-2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0.16295545196380767</v>
      </c>
      <c r="Y3" s="11">
        <f>IF('OddsRatio_working_3-way'!W3&gt;=0,IF('OddsRatio_working_3-way'!V3+SQRT('OddsRatio_working_3-way'!W3)&gt;0,0,PI()),ACOS('OddsRatio_working_3-way'!V3/(2*'OddsRatio_working_3-way'!X3)))</f>
        <v>0.79957772817295503</v>
      </c>
      <c r="Z3" s="11">
        <f>'OddsRatio_working_3-way'!X3^(1/3)*COS('OddsRatio_working_3-way'!Y3/3)</f>
        <v>0.52692020582673704</v>
      </c>
      <c r="AA3" s="11">
        <f>'OddsRatio_working_3-way'!X3^(1/3)*COS(('OddsRatio_working_3-way'!Y3+2*PI())/3)</f>
        <v>-0.38804700074541842</v>
      </c>
      <c r="AB3" s="11">
        <f>'OddsRatio_working_3-way'!X3^(1/3)*COS(('OddsRatio_working_3-way'!Y3+4*PI())/3)</f>
        <v>-0.1388732050813187</v>
      </c>
      <c r="AC3" s="11">
        <f>'OddsRatio_working_3-way'!X3^(1/3)*SIN('OddsRatio_working_3-way'!Y3/3)</f>
        <v>0.14386055800166886</v>
      </c>
      <c r="AD3" s="11">
        <f>'OddsRatio_working_3-way'!X3^(1/3)*SIN(('OddsRatio_working_3-way'!Y3+2*PI())/3)</f>
        <v>0.38439600501244503</v>
      </c>
      <c r="AE3" s="11">
        <f>'OddsRatio_working_3-way'!X3^(1/3)*SIN(('OddsRatio_working_3-way'!Y3+4*PI())/3)</f>
        <v>-0.52825656301411383</v>
      </c>
      <c r="AF3" s="11">
        <f>-'OddsRatio_working_3-way'!U3/(3*'OddsRatio_working_3-way'!X3^(1/3))*COS(('OddsRatio_working_3-way'!Y3)/3)</f>
        <v>0.52692020582673693</v>
      </c>
      <c r="AG3" s="11">
        <f>-'OddsRatio_working_3-way'!U3/(3*'OddsRatio_working_3-way'!X3^(1/3))*COS(('OddsRatio_working_3-way'!Y3+2*PI())/3)</f>
        <v>-0.38804700074541837</v>
      </c>
      <c r="AH3" s="11">
        <f>-'OddsRatio_working_3-way'!U3/(3*'OddsRatio_working_3-way'!X3^(1/3))*COS(('OddsRatio_working_3-way'!Y3+4*PI())/3)</f>
        <v>-0.13887320508131867</v>
      </c>
      <c r="AI3" s="11">
        <f>'OddsRatio_working_3-way'!U3/(3*'OddsRatio_working_3-way'!X3^(1/3))*SIN(('OddsRatio_working_3-way'!Y3)/3)</f>
        <v>-0.14386055800166883</v>
      </c>
      <c r="AJ3" s="11">
        <f>'OddsRatio_working_3-way'!U3/(3*'OddsRatio_working_3-way'!X3^(1/3))*SIN(('OddsRatio_working_3-way'!Y3+2*PI())/3)</f>
        <v>-0.38439600501244497</v>
      </c>
      <c r="AK3" s="11">
        <f>'OddsRatio_working_3-way'!U3/(3*'OddsRatio_working_3-way'!X3^(1/3))*SIN(('OddsRatio_working_3-way'!Y3+4*PI())/3)</f>
        <v>0.52825656301411372</v>
      </c>
      <c r="AL3" s="11">
        <f>'OddsRatio_working_3-way'!Z3+'OddsRatio_working_3-way'!AF3</f>
        <v>1.0538404116534741</v>
      </c>
      <c r="AM3" s="11">
        <f>'OddsRatio_working_3-way'!AA3+'OddsRatio_working_3-way'!AG3</f>
        <v>-0.77609400149083685</v>
      </c>
      <c r="AN3" s="11">
        <f>'OddsRatio_working_3-way'!AB3+'OddsRatio_working_3-way'!AH3</f>
        <v>-0.27774641016263735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1.0538404116534741</v>
      </c>
      <c r="AS3" s="11">
        <f>IF(('OddsRatio_working_3-way'!X3=0),IF(Q3&gt;0,-Q3^(1/3),(-Q3)^(1/3)),'OddsRatio_working_3-way'!AM3-'OddsRatio_working_3-way'!R3/3)</f>
        <v>-0.77609400149083685</v>
      </c>
      <c r="AT3" s="11">
        <f>IF(('OddsRatio_working_3-way'!X3=0),IF(Q3&gt;0,-Q3^(1/3),(-Q3)^(1/3)),'OddsRatio_working_3-way'!AN3-'OddsRatio_working_3-way'!R3/3)</f>
        <v>-0.27774641016263735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6.29</v>
      </c>
      <c r="B4" s="4">
        <f>IF('True_Odds_Calculator_3-way'!B5="","",'True_Odds_Calculator_3-way'!B5)</f>
        <v>4.49</v>
      </c>
      <c r="C4" s="4">
        <f>IF('True_Odds_Calculator_3-way'!C5="","",'True_Odds_Calculator_3-way'!C5)</f>
        <v>1.54</v>
      </c>
      <c r="D4" s="9">
        <f t="shared" ref="D4:D67" si="13">(K4/(AR4+K4-(AR4*K4)))</f>
        <v>0.15131890223858718</v>
      </c>
      <c r="E4" s="9">
        <f t="shared" ref="E4:E67" si="14">(L4/(AR4+L4-(AR4*L4)))</f>
        <v>0.21275848380029608</v>
      </c>
      <c r="F4" s="9">
        <f t="shared" ref="F4:F67" si="15">(M4/(AR4+M4-(AR4*M4)))</f>
        <v>0.63592261396111693</v>
      </c>
      <c r="G4" s="9">
        <f t="shared" ref="G4:G67" si="16">AR4</f>
        <v>1.0602192259744232</v>
      </c>
      <c r="H4" s="9">
        <f t="shared" ref="H4:H67" si="17">IF(A4="","",1/D4)</f>
        <v>6.6085597054046978</v>
      </c>
      <c r="I4" s="9">
        <f t="shared" ref="I4:I67" si="18">IF(B4="","",1/E4)</f>
        <v>4.7001650986507375</v>
      </c>
      <c r="J4" s="9">
        <f t="shared" ref="J4:J67" si="19">IF(C4="","",1/F4)</f>
        <v>1.5725183820261883</v>
      </c>
      <c r="K4" s="11">
        <f t="shared" ref="K4:K67" si="20">1/A4</f>
        <v>0.1589825119236884</v>
      </c>
      <c r="L4" s="11">
        <f t="shared" ref="L4:L67" si="21">1/B4</f>
        <v>0.22271714922048996</v>
      </c>
      <c r="M4" s="11">
        <f t="shared" ref="M4:M67" si="22">1/C4</f>
        <v>0.64935064935064934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-0.22922245076050929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0.21428817446110773</v>
      </c>
      <c r="Q4" s="11">
        <f>2*'OddsRatio_working_3-way'!K4*'OddsRatio_working_3-way'!L4*'OddsRatio_working_3-way'!M4</f>
        <v>4.5984586794229128E-2</v>
      </c>
      <c r="R4" s="11">
        <f t="shared" ref="R4:R67" si="23">O4/N4</f>
        <v>0</v>
      </c>
      <c r="S4" s="11">
        <f t="shared" ref="S4:S67" si="24">P4/N4</f>
        <v>-0.93484810824658349</v>
      </c>
      <c r="T4" s="11">
        <f t="shared" ref="T4:T67" si="25">Q4/N4</f>
        <v>-0.20061118202716383</v>
      </c>
      <c r="U4" s="11">
        <f>'OddsRatio_working_3-way'!S4-'OddsRatio_working_3-way'!R4^2/3</f>
        <v>-0.93484810824658349</v>
      </c>
      <c r="V4" s="11">
        <f>'OddsRatio_working_3-way'!S4*'OddsRatio_working_3-way'!R4/3-2*'OddsRatio_working_3-way'!R4^3/27-'OddsRatio_working_3-way'!T4</f>
        <v>0.20061118202716383</v>
      </c>
      <c r="W4" s="11">
        <f>'OddsRatio_working_3-way'!V4^2+4*'OddsRatio_working_3-way'!U4^3/27</f>
        <v>-8.0792498387375677E-2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0.17395210888468091</v>
      </c>
      <c r="Y4" s="11">
        <f>IF('OddsRatio_working_3-way'!W4&gt;=0,IF('OddsRatio_working_3-way'!V4+SQRT('OddsRatio_working_3-way'!W4)&gt;0,0,PI()),ACOS('OddsRatio_working_3-way'!V4/(2*'OddsRatio_working_3-way'!X4)))</f>
        <v>0.95620139902075629</v>
      </c>
      <c r="Z4" s="11">
        <f>'OddsRatio_working_3-way'!X4^(1/3)*COS('OddsRatio_working_3-way'!Y4/3)</f>
        <v>0.5301096129872116</v>
      </c>
      <c r="AA4" s="11">
        <f>'OddsRatio_working_3-way'!X4^(1/3)*COS(('OddsRatio_working_3-way'!Y4+2*PI())/3)</f>
        <v>-0.41654697040170169</v>
      </c>
      <c r="AB4" s="11">
        <f>'OddsRatio_working_3-way'!X4^(1/3)*COS(('OddsRatio_working_3-way'!Y4+4*PI())/3)</f>
        <v>-0.11356264258550981</v>
      </c>
      <c r="AC4" s="11">
        <f>'OddsRatio_working_3-way'!X4^(1/3)*SIN('OddsRatio_working_3-way'!Y4/3)</f>
        <v>0.17492808322491624</v>
      </c>
      <c r="AD4" s="11">
        <f>'OddsRatio_working_3-way'!X4^(1/3)*SIN(('OddsRatio_working_3-way'!Y4+2*PI())/3)</f>
        <v>0.37162435002480443</v>
      </c>
      <c r="AE4" s="11">
        <f>'OddsRatio_working_3-way'!X4^(1/3)*SIN(('OddsRatio_working_3-way'!Y4+4*PI())/3)</f>
        <v>-0.54655243324972058</v>
      </c>
      <c r="AF4" s="11">
        <f>-'OddsRatio_working_3-way'!U4/(3*'OddsRatio_working_3-way'!X4^(1/3))*COS(('OddsRatio_working_3-way'!Y4)/3)</f>
        <v>0.5301096129872116</v>
      </c>
      <c r="AG4" s="11">
        <f>-'OddsRatio_working_3-way'!U4/(3*'OddsRatio_working_3-way'!X4^(1/3))*COS(('OddsRatio_working_3-way'!Y4+2*PI())/3)</f>
        <v>-0.41654697040170169</v>
      </c>
      <c r="AH4" s="11">
        <f>-'OddsRatio_working_3-way'!U4/(3*'OddsRatio_working_3-way'!X4^(1/3))*COS(('OddsRatio_working_3-way'!Y4+4*PI())/3)</f>
        <v>-0.11356264258550981</v>
      </c>
      <c r="AI4" s="11">
        <f>'OddsRatio_working_3-way'!U4/(3*'OddsRatio_working_3-way'!X4^(1/3))*SIN(('OddsRatio_working_3-way'!Y4)/3)</f>
        <v>-0.17492808322491624</v>
      </c>
      <c r="AJ4" s="11">
        <f>'OddsRatio_working_3-way'!U4/(3*'OddsRatio_working_3-way'!X4^(1/3))*SIN(('OddsRatio_working_3-way'!Y4+2*PI())/3)</f>
        <v>-0.37162435002480443</v>
      </c>
      <c r="AK4" s="11">
        <f>'OddsRatio_working_3-way'!U4/(3*'OddsRatio_working_3-way'!X4^(1/3))*SIN(('OddsRatio_working_3-way'!Y4+4*PI())/3)</f>
        <v>0.54655243324972058</v>
      </c>
      <c r="AL4" s="11">
        <f>'OddsRatio_working_3-way'!Z4+'OddsRatio_working_3-way'!AF4</f>
        <v>1.0602192259744232</v>
      </c>
      <c r="AM4" s="11">
        <f>'OddsRatio_working_3-way'!AA4+'OddsRatio_working_3-way'!AG4</f>
        <v>-0.83309394080340338</v>
      </c>
      <c r="AN4" s="11">
        <f>'OddsRatio_working_3-way'!AB4+'OddsRatio_working_3-way'!AH4</f>
        <v>-0.22712528517101963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1.0602192259744232</v>
      </c>
      <c r="AS4" s="11">
        <f>IF(('OddsRatio_working_3-way'!X4=0),IF(Q4&gt;0,-Q4^(1/3),(-Q4)^(1/3)),'OddsRatio_working_3-way'!AM4-'OddsRatio_working_3-way'!R4/3)</f>
        <v>-0.83309394080340338</v>
      </c>
      <c r="AT4" s="11">
        <f>IF(('OddsRatio_working_3-way'!X4=0),IF(Q4&gt;0,-Q4^(1/3),(-Q4)^(1/3)),'OddsRatio_working_3-way'!AN4-'OddsRatio_working_3-way'!R4/3)</f>
        <v>-0.22712528517101963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4.16</v>
      </c>
      <c r="B5" s="4">
        <f>IF('True_Odds_Calculator_3-way'!B6="","",'True_Odds_Calculator_3-way'!B6)</f>
        <v>3.31</v>
      </c>
      <c r="C5" s="4">
        <f>IF('True_Odds_Calculator_3-way'!C6="","",'True_Odds_Calculator_3-way'!C6)</f>
        <v>2.06</v>
      </c>
      <c r="D5" s="9">
        <f t="shared" si="13"/>
        <v>0.23249377282609426</v>
      </c>
      <c r="E5" s="9">
        <f t="shared" si="14"/>
        <v>0.2929791627128559</v>
      </c>
      <c r="F5" s="9">
        <f t="shared" si="15"/>
        <v>0.47452706446104959</v>
      </c>
      <c r="G5" s="9">
        <f t="shared" si="16"/>
        <v>1.044680528462036</v>
      </c>
      <c r="H5" s="9">
        <f t="shared" si="17"/>
        <v>4.3011904699400345</v>
      </c>
      <c r="I5" s="9">
        <f t="shared" si="18"/>
        <v>3.4132120207473036</v>
      </c>
      <c r="J5" s="9">
        <f t="shared" si="19"/>
        <v>2.1073613601697581</v>
      </c>
      <c r="K5" s="11">
        <f t="shared" si="20"/>
        <v>0.24038461538461536</v>
      </c>
      <c r="L5" s="11">
        <f t="shared" si="21"/>
        <v>0.30211480362537763</v>
      </c>
      <c r="M5" s="11">
        <f t="shared" si="22"/>
        <v>0.4854368932038835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-0.27278242319086476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0.23021023941300828</v>
      </c>
      <c r="Q5" s="11">
        <f>2*'OddsRatio_working_3-way'!K5*'OddsRatio_working_3-way'!L5*'OddsRatio_working_3-way'!M5</f>
        <v>7.0508495991733006E-2</v>
      </c>
      <c r="R5" s="11">
        <f t="shared" si="23"/>
        <v>0</v>
      </c>
      <c r="S5" s="11">
        <f t="shared" si="24"/>
        <v>-0.8439335523166428</v>
      </c>
      <c r="T5" s="11">
        <f t="shared" si="25"/>
        <v>-0.25847888279223363</v>
      </c>
      <c r="U5" s="11">
        <f>'OddsRatio_working_3-way'!S5-'OddsRatio_working_3-way'!R5^2/3</f>
        <v>-0.8439335523166428</v>
      </c>
      <c r="V5" s="11">
        <f>'OddsRatio_working_3-way'!S5*'OddsRatio_working_3-way'!R5/3-2*'OddsRatio_working_3-way'!R5^3/27-'OddsRatio_working_3-way'!T5</f>
        <v>0.25847888279223363</v>
      </c>
      <c r="W5" s="11">
        <f>'OddsRatio_working_3-way'!V5^2+4*'OddsRatio_working_3-way'!U5^3/27</f>
        <v>-2.2236014698377535E-2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0.14920401096141717</v>
      </c>
      <c r="Y5" s="11">
        <f>IF('OddsRatio_working_3-way'!W5&gt;=0,IF('OddsRatio_working_3-way'!V5+SQRT('OddsRatio_working_3-way'!W5)&gt;0,0,PI()),ACOS('OddsRatio_working_3-way'!V5/(2*'OddsRatio_working_3-way'!X5)))</f>
        <v>0.52326386765760868</v>
      </c>
      <c r="Z5" s="11">
        <f>'OddsRatio_working_3-way'!X5^(1/3)*COS('OddsRatio_working_3-way'!Y5/3)</f>
        <v>0.52234026423101787</v>
      </c>
      <c r="AA5" s="11">
        <f>'OddsRatio_working_3-way'!X5^(1/3)*COS(('OddsRatio_working_3-way'!Y5+2*PI())/3)</f>
        <v>-0.34088132550428907</v>
      </c>
      <c r="AB5" s="11">
        <f>'OddsRatio_working_3-way'!X5^(1/3)*COS(('OddsRatio_working_3-way'!Y5+4*PI())/3)</f>
        <v>-0.18145893872672891</v>
      </c>
      <c r="AC5" s="11">
        <f>'OddsRatio_working_3-way'!X5^(1/3)*SIN('OddsRatio_working_3-way'!Y5/3)</f>
        <v>9.2042557920877122E-2</v>
      </c>
      <c r="AD5" s="11">
        <f>'OddsRatio_working_3-way'!X5^(1/3)*SIN(('OddsRatio_working_3-way'!Y5+2*PI())/3)</f>
        <v>0.40633865928309909</v>
      </c>
      <c r="AE5" s="11">
        <f>'OddsRatio_working_3-way'!X5^(1/3)*SIN(('OddsRatio_working_3-way'!Y5+4*PI())/3)</f>
        <v>-0.4983812172039761</v>
      </c>
      <c r="AF5" s="11">
        <f>-'OddsRatio_working_3-way'!U5/(3*'OddsRatio_working_3-way'!X5^(1/3))*COS(('OddsRatio_working_3-way'!Y5)/3)</f>
        <v>0.52234026423101798</v>
      </c>
      <c r="AG5" s="11">
        <f>-'OddsRatio_working_3-way'!U5/(3*'OddsRatio_working_3-way'!X5^(1/3))*COS(('OddsRatio_working_3-way'!Y5+2*PI())/3)</f>
        <v>-0.34088132550428912</v>
      </c>
      <c r="AH5" s="11">
        <f>-'OddsRatio_working_3-way'!U5/(3*'OddsRatio_working_3-way'!X5^(1/3))*COS(('OddsRatio_working_3-way'!Y5+4*PI())/3)</f>
        <v>-0.18145893872672894</v>
      </c>
      <c r="AI5" s="11">
        <f>'OddsRatio_working_3-way'!U5/(3*'OddsRatio_working_3-way'!X5^(1/3))*SIN(('OddsRatio_working_3-way'!Y5)/3)</f>
        <v>-9.2042557920877149E-2</v>
      </c>
      <c r="AJ5" s="11">
        <f>'OddsRatio_working_3-way'!U5/(3*'OddsRatio_working_3-way'!X5^(1/3))*SIN(('OddsRatio_working_3-way'!Y5+2*PI())/3)</f>
        <v>-0.4063386592830992</v>
      </c>
      <c r="AK5" s="11">
        <f>'OddsRatio_working_3-way'!U5/(3*'OddsRatio_working_3-way'!X5^(1/3))*SIN(('OddsRatio_working_3-way'!Y5+4*PI())/3)</f>
        <v>0.49838121720397621</v>
      </c>
      <c r="AL5" s="11">
        <f>'OddsRatio_working_3-way'!Z5+'OddsRatio_working_3-way'!AF5</f>
        <v>1.044680528462036</v>
      </c>
      <c r="AM5" s="11">
        <f>'OddsRatio_working_3-way'!AA5+'OddsRatio_working_3-way'!AG5</f>
        <v>-0.68176265100857814</v>
      </c>
      <c r="AN5" s="11">
        <f>'OddsRatio_working_3-way'!AB5+'OddsRatio_working_3-way'!AH5</f>
        <v>-0.36291787745345783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1.044680528462036</v>
      </c>
      <c r="AS5" s="11">
        <f>IF(('OddsRatio_working_3-way'!X5=0),IF(Q5&gt;0,-Q5^(1/3),(-Q5)^(1/3)),'OddsRatio_working_3-way'!AM5-'OddsRatio_working_3-way'!R5/3)</f>
        <v>-0.68176265100857814</v>
      </c>
      <c r="AT5" s="11">
        <f>IF(('OddsRatio_working_3-way'!X5=0),IF(Q5&gt;0,-Q5^(1/3),(-Q5)^(1/3)),'OddsRatio_working_3-way'!AN5-'OddsRatio_working_3-way'!R5/3)</f>
        <v>-0.36291787745345783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1.21</v>
      </c>
      <c r="B6" s="4">
        <f>IF('True_Odds_Calculator_3-way'!B7="","",'True_Odds_Calculator_3-way'!B7)</f>
        <v>7.07</v>
      </c>
      <c r="C6" s="4">
        <f>IF('True_Odds_Calculator_3-way'!C7="","",'True_Odds_Calculator_3-way'!C7)</f>
        <v>14.79</v>
      </c>
      <c r="D6" s="9">
        <f t="shared" si="13"/>
        <v>0.81023991390757077</v>
      </c>
      <c r="E6" s="9">
        <f t="shared" si="14"/>
        <v>0.12870736816540723</v>
      </c>
      <c r="F6" s="9">
        <f t="shared" si="15"/>
        <v>6.1052717927021952E-2</v>
      </c>
      <c r="G6" s="9">
        <f t="shared" si="16"/>
        <v>1.1152492515767105</v>
      </c>
      <c r="H6" s="9">
        <f t="shared" si="17"/>
        <v>1.2342023428311091</v>
      </c>
      <c r="I6" s="9">
        <f t="shared" si="18"/>
        <v>7.7695629570706322</v>
      </c>
      <c r="J6" s="9">
        <f t="shared" si="19"/>
        <v>16.379287179242837</v>
      </c>
      <c r="K6" s="11">
        <f t="shared" si="20"/>
        <v>0.82644628099173556</v>
      </c>
      <c r="L6" s="11">
        <f t="shared" si="21"/>
        <v>0.14144271570014144</v>
      </c>
      <c r="M6" s="11">
        <f t="shared" si="22"/>
        <v>6.7613252197430695E-2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-0.13893104228364928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0.15862601512647248</v>
      </c>
      <c r="Q6" s="11">
        <f>2*'OddsRatio_working_3-way'!K6*'OddsRatio_working_3-way'!L6*'OddsRatio_working_3-way'!M6</f>
        <v>1.5807276046484551E-2</v>
      </c>
      <c r="R6" s="11">
        <f t="shared" si="23"/>
        <v>0</v>
      </c>
      <c r="S6" s="11">
        <f t="shared" si="24"/>
        <v>-1.1417607794420261</v>
      </c>
      <c r="T6" s="11">
        <f t="shared" si="25"/>
        <v>-0.11377785545012715</v>
      </c>
      <c r="U6" s="11">
        <f>'OddsRatio_working_3-way'!S6-'OddsRatio_working_3-way'!R6^2/3</f>
        <v>-1.1417607794420261</v>
      </c>
      <c r="V6" s="11">
        <f>'OddsRatio_working_3-way'!S6*'OddsRatio_working_3-way'!R6/3-2*'OddsRatio_working_3-way'!R6^3/27-'OddsRatio_working_3-way'!T6</f>
        <v>0.11377785545012715</v>
      </c>
      <c r="W6" s="11">
        <f>'OddsRatio_working_3-way'!V6^2+4*'OddsRatio_working_3-way'!U6^3/27</f>
        <v>-0.20756119746471169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0.23479065029060556</v>
      </c>
      <c r="Y6" s="11">
        <f>IF('OddsRatio_working_3-way'!W6&gt;=0,IF('OddsRatio_working_3-way'!V6+SQRT('OddsRatio_working_3-way'!W6)&gt;0,0,PI()),ACOS('OddsRatio_working_3-way'!V6/(2*'OddsRatio_working_3-way'!X6)))</f>
        <v>1.3260642505911744</v>
      </c>
      <c r="Z6" s="11">
        <f>'OddsRatio_working_3-way'!X6^(1/3)*COS('OddsRatio_working_3-way'!Y6/3)</f>
        <v>0.55762462578835525</v>
      </c>
      <c r="AA6" s="11">
        <f>'OddsRatio_working_3-way'!X6^(1/3)*COS(('OddsRatio_working_3-way'!Y6+2*PI())/3)</f>
        <v>-0.50735394454212079</v>
      </c>
      <c r="AB6" s="11">
        <f>'OddsRatio_working_3-way'!X6^(1/3)*COS(('OddsRatio_working_3-way'!Y6+4*PI())/3)</f>
        <v>-5.027068124623444E-2</v>
      </c>
      <c r="AC6" s="11">
        <f>'OddsRatio_working_3-way'!X6^(1/3)*SIN('OddsRatio_working_3-way'!Y6/3)</f>
        <v>0.26389714510595258</v>
      </c>
      <c r="AD6" s="11">
        <f>'OddsRatio_working_3-way'!X6^(1/3)*SIN(('OddsRatio_working_3-way'!Y6+2*PI())/3)</f>
        <v>0.35096851915553062</v>
      </c>
      <c r="AE6" s="11">
        <f>'OddsRatio_working_3-way'!X6^(1/3)*SIN(('OddsRatio_working_3-way'!Y6+4*PI())/3)</f>
        <v>-0.61486566426148315</v>
      </c>
      <c r="AF6" s="11">
        <f>-'OddsRatio_working_3-way'!U6/(3*'OddsRatio_working_3-way'!X6^(1/3))*COS(('OddsRatio_working_3-way'!Y6)/3)</f>
        <v>0.55762462578835525</v>
      </c>
      <c r="AG6" s="11">
        <f>-'OddsRatio_working_3-way'!U6/(3*'OddsRatio_working_3-way'!X6^(1/3))*COS(('OddsRatio_working_3-way'!Y6+2*PI())/3)</f>
        <v>-0.50735394454212079</v>
      </c>
      <c r="AH6" s="11">
        <f>-'OddsRatio_working_3-way'!U6/(3*'OddsRatio_working_3-way'!X6^(1/3))*COS(('OddsRatio_working_3-way'!Y6+4*PI())/3)</f>
        <v>-5.027068124623444E-2</v>
      </c>
      <c r="AI6" s="11">
        <f>'OddsRatio_working_3-way'!U6/(3*'OddsRatio_working_3-way'!X6^(1/3))*SIN(('OddsRatio_working_3-way'!Y6)/3)</f>
        <v>-0.26389714510595258</v>
      </c>
      <c r="AJ6" s="11">
        <f>'OddsRatio_working_3-way'!U6/(3*'OddsRatio_working_3-way'!X6^(1/3))*SIN(('OddsRatio_working_3-way'!Y6+2*PI())/3)</f>
        <v>-0.35096851915553062</v>
      </c>
      <c r="AK6" s="11">
        <f>'OddsRatio_working_3-way'!U6/(3*'OddsRatio_working_3-way'!X6^(1/3))*SIN(('OddsRatio_working_3-way'!Y6+4*PI())/3)</f>
        <v>0.61486566426148315</v>
      </c>
      <c r="AL6" s="11">
        <f>'OddsRatio_working_3-way'!Z6+'OddsRatio_working_3-way'!AF6</f>
        <v>1.1152492515767105</v>
      </c>
      <c r="AM6" s="11">
        <f>'OddsRatio_working_3-way'!AA6+'OddsRatio_working_3-way'!AG6</f>
        <v>-1.0147078890842416</v>
      </c>
      <c r="AN6" s="11">
        <f>'OddsRatio_working_3-way'!AB6+'OddsRatio_working_3-way'!AH6</f>
        <v>-0.10054136249246888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1.1152492515767105</v>
      </c>
      <c r="AS6" s="11">
        <f>IF(('OddsRatio_working_3-way'!X6=0),IF(Q6&gt;0,-Q6^(1/3),(-Q6)^(1/3)),'OddsRatio_working_3-way'!AM6-'OddsRatio_working_3-way'!R6/3)</f>
        <v>-1.0147078890842416</v>
      </c>
      <c r="AT6" s="11">
        <f>IF(('OddsRatio_working_3-way'!X6=0),IF(Q6&gt;0,-Q6^(1/3),(-Q6)^(1/3)),'OddsRatio_working_3-way'!AN6-'OddsRatio_working_3-way'!R6/3)</f>
        <v>-0.10054136249246888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1.94</v>
      </c>
      <c r="B7" s="4">
        <f>IF('True_Odds_Calculator_3-way'!B8="","",'True_Odds_Calculator_3-way'!B8)</f>
        <v>3.36</v>
      </c>
      <c r="C7" s="4">
        <f>IF('True_Odds_Calculator_3-way'!C8="","",'True_Odds_Calculator_3-way'!C8)</f>
        <v>4.6100000000000003</v>
      </c>
      <c r="D7" s="9">
        <f t="shared" si="13"/>
        <v>0.50345699473896022</v>
      </c>
      <c r="E7" s="9">
        <f t="shared" si="14"/>
        <v>0.28767378561129908</v>
      </c>
      <c r="F7" s="9">
        <f t="shared" si="15"/>
        <v>0.20886921964974087</v>
      </c>
      <c r="G7" s="9">
        <f t="shared" si="16"/>
        <v>1.0492201819805727</v>
      </c>
      <c r="H7" s="9">
        <f t="shared" si="17"/>
        <v>1.9862669710617382</v>
      </c>
      <c r="I7" s="9">
        <f t="shared" si="18"/>
        <v>3.4761596294741519</v>
      </c>
      <c r="J7" s="9">
        <f t="shared" si="19"/>
        <v>4.7876848569498671</v>
      </c>
      <c r="K7" s="11">
        <f t="shared" si="20"/>
        <v>0.51546391752577325</v>
      </c>
      <c r="L7" s="11">
        <f t="shared" si="21"/>
        <v>0.29761904761904762</v>
      </c>
      <c r="M7" s="11">
        <f t="shared" si="22"/>
        <v>0.21691973969631234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-0.26650485540281377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0.22995142999839202</v>
      </c>
      <c r="Q7" s="11">
        <f>2*'OddsRatio_working_3-way'!K7*'OddsRatio_working_3-way'!L7*'OddsRatio_working_3-way'!M7</f>
        <v>6.6556130245554845E-2</v>
      </c>
      <c r="R7" s="11">
        <f t="shared" si="23"/>
        <v>0</v>
      </c>
      <c r="S7" s="11">
        <f t="shared" si="24"/>
        <v>-0.86284142797634067</v>
      </c>
      <c r="T7" s="11">
        <f t="shared" si="25"/>
        <v>-0.24973702691066296</v>
      </c>
      <c r="U7" s="11">
        <f>'OddsRatio_working_3-way'!S7-'OddsRatio_working_3-way'!R7^2/3</f>
        <v>-0.86284142797634067</v>
      </c>
      <c r="V7" s="11">
        <f>'OddsRatio_working_3-way'!S7*'OddsRatio_working_3-way'!R7/3-2*'OddsRatio_working_3-way'!R7^3/27-'OddsRatio_working_3-way'!T7</f>
        <v>0.24973702691066296</v>
      </c>
      <c r="W7" s="11">
        <f>'OddsRatio_working_3-way'!V7^2+4*'OddsRatio_working_3-way'!U7^3/27</f>
        <v>-3.279903420673775E-2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0.15424624534888601</v>
      </c>
      <c r="Y7" s="11">
        <f>IF('OddsRatio_working_3-way'!W7&gt;=0,IF('OddsRatio_working_3-way'!V7+SQRT('OddsRatio_working_3-way'!W7)&gt;0,0,PI()),ACOS('OddsRatio_working_3-way'!V7/(2*'OddsRatio_working_3-way'!X7)))</f>
        <v>0.6274281064593743</v>
      </c>
      <c r="Z7" s="11">
        <f>'OddsRatio_working_3-way'!X7^(1/3)*COS('OddsRatio_working_3-way'!Y7/3)</f>
        <v>0.52461009099028633</v>
      </c>
      <c r="AA7" s="11">
        <f>'OddsRatio_working_3-way'!X7^(1/3)*COS(('OddsRatio_working_3-way'!Y7+2*PI())/3)</f>
        <v>-0.35873401581764391</v>
      </c>
      <c r="AB7" s="11">
        <f>'OddsRatio_working_3-way'!X7^(1/3)*COS(('OddsRatio_working_3-way'!Y7+4*PI())/3)</f>
        <v>-0.16587607517264261</v>
      </c>
      <c r="AC7" s="11">
        <f>'OddsRatio_working_3-way'!X7^(1/3)*SIN('OddsRatio_working_3-way'!Y7/3)</f>
        <v>0.11134658394674847</v>
      </c>
      <c r="AD7" s="11">
        <f>'OddsRatio_working_3-way'!X7^(1/3)*SIN(('OddsRatio_working_3-way'!Y7+2*PI())/3)</f>
        <v>0.39865237390587971</v>
      </c>
      <c r="AE7" s="11">
        <f>'OddsRatio_working_3-way'!X7^(1/3)*SIN(('OddsRatio_working_3-way'!Y7+4*PI())/3)</f>
        <v>-0.50999895785262805</v>
      </c>
      <c r="AF7" s="11">
        <f>-'OddsRatio_working_3-way'!U7/(3*'OddsRatio_working_3-way'!X7^(1/3))*COS(('OddsRatio_working_3-way'!Y7)/3)</f>
        <v>0.52461009099028633</v>
      </c>
      <c r="AG7" s="11">
        <f>-'OddsRatio_working_3-way'!U7/(3*'OddsRatio_working_3-way'!X7^(1/3))*COS(('OddsRatio_working_3-way'!Y7+2*PI())/3)</f>
        <v>-0.35873401581764391</v>
      </c>
      <c r="AH7" s="11">
        <f>-'OddsRatio_working_3-way'!U7/(3*'OddsRatio_working_3-way'!X7^(1/3))*COS(('OddsRatio_working_3-way'!Y7+4*PI())/3)</f>
        <v>-0.16587607517264261</v>
      </c>
      <c r="AI7" s="11">
        <f>'OddsRatio_working_3-way'!U7/(3*'OddsRatio_working_3-way'!X7^(1/3))*SIN(('OddsRatio_working_3-way'!Y7)/3)</f>
        <v>-0.11134658394674847</v>
      </c>
      <c r="AJ7" s="11">
        <f>'OddsRatio_working_3-way'!U7/(3*'OddsRatio_working_3-way'!X7^(1/3))*SIN(('OddsRatio_working_3-way'!Y7+2*PI())/3)</f>
        <v>-0.39865237390587971</v>
      </c>
      <c r="AK7" s="11">
        <f>'OddsRatio_working_3-way'!U7/(3*'OddsRatio_working_3-way'!X7^(1/3))*SIN(('OddsRatio_working_3-way'!Y7+4*PI())/3)</f>
        <v>0.50999895785262805</v>
      </c>
      <c r="AL7" s="11">
        <f>'OddsRatio_working_3-way'!Z7+'OddsRatio_working_3-way'!AF7</f>
        <v>1.0492201819805727</v>
      </c>
      <c r="AM7" s="11">
        <f>'OddsRatio_working_3-way'!AA7+'OddsRatio_working_3-way'!AG7</f>
        <v>-0.71746803163528783</v>
      </c>
      <c r="AN7" s="11">
        <f>'OddsRatio_working_3-way'!AB7+'OddsRatio_working_3-way'!AH7</f>
        <v>-0.33175215034528521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1.0492201819805727</v>
      </c>
      <c r="AS7" s="11">
        <f>IF(('OddsRatio_working_3-way'!X7=0),IF(Q7&gt;0,-Q7^(1/3),(-Q7)^(1/3)),'OddsRatio_working_3-way'!AM7-'OddsRatio_working_3-way'!R7/3)</f>
        <v>-0.71746803163528783</v>
      </c>
      <c r="AT7" s="11">
        <f>IF(('OddsRatio_working_3-way'!X7=0),IF(Q7&gt;0,-Q7^(1/3),(-Q7)^(1/3)),'OddsRatio_working_3-way'!AN7-'OddsRatio_working_3-way'!R7/3)</f>
        <v>-0.33175215034528521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1.67</v>
      </c>
      <c r="B8" s="4">
        <f>IF('True_Odds_Calculator_3-way'!B9="","",'True_Odds_Calculator_3-way'!B9)</f>
        <v>3.92</v>
      </c>
      <c r="C8" s="4">
        <f>IF('True_Odds_Calculator_3-way'!C9="","",'True_Odds_Calculator_3-way'!C9)</f>
        <v>5.68</v>
      </c>
      <c r="D8" s="9">
        <f t="shared" si="13"/>
        <v>0.58614783468632181</v>
      </c>
      <c r="E8" s="9">
        <f t="shared" si="14"/>
        <v>0.24527045461845845</v>
      </c>
      <c r="F8" s="9">
        <f t="shared" si="15"/>
        <v>0.16858171069521985</v>
      </c>
      <c r="G8" s="9">
        <f t="shared" si="16"/>
        <v>1.0538123019872576</v>
      </c>
      <c r="H8" s="9">
        <f t="shared" si="17"/>
        <v>1.7060542423314624</v>
      </c>
      <c r="I8" s="9">
        <f t="shared" si="18"/>
        <v>4.0771319218027919</v>
      </c>
      <c r="J8" s="9">
        <f t="shared" si="19"/>
        <v>5.9318415733003658</v>
      </c>
      <c r="K8" s="11">
        <f t="shared" si="20"/>
        <v>0.5988023952095809</v>
      </c>
      <c r="L8" s="11">
        <f t="shared" si="21"/>
        <v>0.25510204081632654</v>
      </c>
      <c r="M8" s="11">
        <f t="shared" si="22"/>
        <v>0.17605633802816903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-0.24623661558745114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0.22241016673178504</v>
      </c>
      <c r="Q8" s="11">
        <f>2*'OddsRatio_working_3-way'!K8*'OddsRatio_working_3-way'!L8*'OddsRatio_working_3-way'!M8</f>
        <v>5.3787222909742465E-2</v>
      </c>
      <c r="R8" s="11">
        <f t="shared" si="23"/>
        <v>0</v>
      </c>
      <c r="S8" s="11">
        <f t="shared" si="24"/>
        <v>-0.9032375879646376</v>
      </c>
      <c r="T8" s="11">
        <f t="shared" si="25"/>
        <v>-0.21843714340136342</v>
      </c>
      <c r="U8" s="11">
        <f>'OddsRatio_working_3-way'!S8-'OddsRatio_working_3-way'!R8^2/3</f>
        <v>-0.9032375879646376</v>
      </c>
      <c r="V8" s="11">
        <f>'OddsRatio_working_3-way'!S8*'OddsRatio_working_3-way'!R8/3-2*'OddsRatio_working_3-way'!R8^3/27-'OddsRatio_working_3-way'!T8</f>
        <v>0.21843714340136342</v>
      </c>
      <c r="W8" s="11">
        <f>'OddsRatio_working_3-way'!V8^2+4*'OddsRatio_working_3-way'!U8^3/27</f>
        <v>-6.1454943867856035E-2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0.16520421414510272</v>
      </c>
      <c r="Y8" s="11">
        <f>IF('OddsRatio_working_3-way'!W8&gt;=0,IF('OddsRatio_working_3-way'!V8+SQRT('OddsRatio_working_3-way'!W8)&gt;0,0,PI()),ACOS('OddsRatio_working_3-way'!V8/(2*'OddsRatio_working_3-way'!X8)))</f>
        <v>0.84849576095309109</v>
      </c>
      <c r="Z8" s="11">
        <f>'OddsRatio_working_3-way'!X8^(1/3)*COS('OddsRatio_working_3-way'!Y8/3)</f>
        <v>0.52690615099362881</v>
      </c>
      <c r="AA8" s="11">
        <f>'OddsRatio_working_3-way'!X8^(1/3)*COS(('OddsRatio_working_3-way'!Y8+2*PI())/3)</f>
        <v>-0.3960684140703325</v>
      </c>
      <c r="AB8" s="11">
        <f>'OddsRatio_working_3-way'!X8^(1/3)*COS(('OddsRatio_working_3-way'!Y8+4*PI())/3)</f>
        <v>-0.13083773692329639</v>
      </c>
      <c r="AC8" s="11">
        <f>'OddsRatio_working_3-way'!X8^(1/3)*SIN('OddsRatio_working_3-way'!Y8/3)</f>
        <v>0.15313100284818804</v>
      </c>
      <c r="AD8" s="11">
        <f>'OddsRatio_working_3-way'!X8^(1/3)*SIN(('OddsRatio_working_3-way'!Y8+2*PI())/3)</f>
        <v>0.37974861074666766</v>
      </c>
      <c r="AE8" s="11">
        <f>'OddsRatio_working_3-way'!X8^(1/3)*SIN(('OddsRatio_working_3-way'!Y8+4*PI())/3)</f>
        <v>-0.53287961359485581</v>
      </c>
      <c r="AF8" s="11">
        <f>-'OddsRatio_working_3-way'!U8/(3*'OddsRatio_working_3-way'!X8^(1/3))*COS(('OddsRatio_working_3-way'!Y8)/3)</f>
        <v>0.52690615099362881</v>
      </c>
      <c r="AG8" s="11">
        <f>-'OddsRatio_working_3-way'!U8/(3*'OddsRatio_working_3-way'!X8^(1/3))*COS(('OddsRatio_working_3-way'!Y8+2*PI())/3)</f>
        <v>-0.3960684140703325</v>
      </c>
      <c r="AH8" s="11">
        <f>-'OddsRatio_working_3-way'!U8/(3*'OddsRatio_working_3-way'!X8^(1/3))*COS(('OddsRatio_working_3-way'!Y8+4*PI())/3)</f>
        <v>-0.13083773692329639</v>
      </c>
      <c r="AI8" s="11">
        <f>'OddsRatio_working_3-way'!U8/(3*'OddsRatio_working_3-way'!X8^(1/3))*SIN(('OddsRatio_working_3-way'!Y8)/3)</f>
        <v>-0.15313100284818804</v>
      </c>
      <c r="AJ8" s="11">
        <f>'OddsRatio_working_3-way'!U8/(3*'OddsRatio_working_3-way'!X8^(1/3))*SIN(('OddsRatio_working_3-way'!Y8+2*PI())/3)</f>
        <v>-0.37974861074666766</v>
      </c>
      <c r="AK8" s="11">
        <f>'OddsRatio_working_3-way'!U8/(3*'OddsRatio_working_3-way'!X8^(1/3))*SIN(('OddsRatio_working_3-way'!Y8+4*PI())/3)</f>
        <v>0.53287961359485581</v>
      </c>
      <c r="AL8" s="11">
        <f>'OddsRatio_working_3-way'!Z8+'OddsRatio_working_3-way'!AF8</f>
        <v>1.0538123019872576</v>
      </c>
      <c r="AM8" s="11">
        <f>'OddsRatio_working_3-way'!AA8+'OddsRatio_working_3-way'!AG8</f>
        <v>-0.79213682814066499</v>
      </c>
      <c r="AN8" s="11">
        <f>'OddsRatio_working_3-way'!AB8+'OddsRatio_working_3-way'!AH8</f>
        <v>-0.26167547384659279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1.0538123019872576</v>
      </c>
      <c r="AS8" s="11">
        <f>IF(('OddsRatio_working_3-way'!X8=0),IF(Q8&gt;0,-Q8^(1/3),(-Q8)^(1/3)),'OddsRatio_working_3-way'!AM8-'OddsRatio_working_3-way'!R8/3)</f>
        <v>-0.79213682814066499</v>
      </c>
      <c r="AT8" s="11">
        <f>IF(('OddsRatio_working_3-way'!X8=0),IF(Q8&gt;0,-Q8^(1/3),(-Q8)^(1/3)),'OddsRatio_working_3-way'!AN8-'OddsRatio_working_3-way'!R8/3)</f>
        <v>-0.26167547384659279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2.54</v>
      </c>
      <c r="B9" s="4">
        <f>IF('True_Odds_Calculator_3-way'!B10="","",'True_Odds_Calculator_3-way'!B10)</f>
        <v>3.09</v>
      </c>
      <c r="C9" s="4">
        <f>IF('True_Odds_Calculator_3-way'!C10="","",'True_Odds_Calculator_3-way'!C10)</f>
        <v>3.23</v>
      </c>
      <c r="D9" s="9">
        <f t="shared" si="13"/>
        <v>0.3841090452786915</v>
      </c>
      <c r="E9" s="9">
        <f t="shared" si="14"/>
        <v>0.31485353046584108</v>
      </c>
      <c r="F9" s="9">
        <f t="shared" si="15"/>
        <v>0.30103742425546753</v>
      </c>
      <c r="G9" s="9">
        <f t="shared" si="16"/>
        <v>1.0411866012874109</v>
      </c>
      <c r="H9" s="9">
        <f t="shared" si="17"/>
        <v>2.603427365982613</v>
      </c>
      <c r="I9" s="9">
        <f t="shared" si="18"/>
        <v>3.1760799966906883</v>
      </c>
      <c r="J9" s="9">
        <f t="shared" si="19"/>
        <v>3.321846120870926</v>
      </c>
      <c r="K9" s="11">
        <f t="shared" si="20"/>
        <v>0.39370078740157477</v>
      </c>
      <c r="L9" s="11">
        <f t="shared" si="21"/>
        <v>0.3236245954692557</v>
      </c>
      <c r="M9" s="11">
        <f t="shared" si="22"/>
        <v>0.30959752321981426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-0.28312430392231813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0.2311547901623362</v>
      </c>
      <c r="Q9" s="11">
        <f>2*'OddsRatio_working_3-way'!K9*'OddsRatio_working_3-way'!L9*'OddsRatio_working_3-way'!M9</f>
        <v>7.8892419850626685E-2</v>
      </c>
      <c r="R9" s="11">
        <f t="shared" si="23"/>
        <v>0</v>
      </c>
      <c r="S9" s="11">
        <f t="shared" si="24"/>
        <v>-0.81644276722269316</v>
      </c>
      <c r="T9" s="11">
        <f t="shared" si="25"/>
        <v>-0.27864940860842768</v>
      </c>
      <c r="U9" s="11">
        <f>'OddsRatio_working_3-way'!S9-'OddsRatio_working_3-way'!R9^2/3</f>
        <v>-0.81644276722269316</v>
      </c>
      <c r="V9" s="11">
        <f>'OddsRatio_working_3-way'!S9*'OddsRatio_working_3-way'!R9/3-2*'OddsRatio_working_3-way'!R9^3/27-'OddsRatio_working_3-way'!T9</f>
        <v>0.27864940860842768</v>
      </c>
      <c r="W9" s="11">
        <f>'OddsRatio_working_3-way'!V9^2+4*'OddsRatio_working_3-way'!U9^3/27</f>
        <v>-2.9802009540415841E-3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0.14197331956380754</v>
      </c>
      <c r="Y9" s="11">
        <f>IF('OddsRatio_working_3-way'!W9&gt;=0,IF('OddsRatio_working_3-way'!V9+SQRT('OddsRatio_working_3-way'!W9)&gt;0,0,PI()),ACOS('OddsRatio_working_3-way'!V9/(2*'OddsRatio_working_3-way'!X9)))</f>
        <v>0.19346328694734249</v>
      </c>
      <c r="Z9" s="11">
        <f>'OddsRatio_working_3-way'!X9^(1/3)*COS('OddsRatio_working_3-way'!Y9/3)</f>
        <v>0.52059330064370546</v>
      </c>
      <c r="AA9" s="11">
        <f>'OddsRatio_working_3-way'!X9^(1/3)*COS(('OddsRatio_working_3-way'!Y9+2*PI())/3)</f>
        <v>-0.28941113639567206</v>
      </c>
      <c r="AB9" s="11">
        <f>'OddsRatio_working_3-way'!X9^(1/3)*COS(('OddsRatio_working_3-way'!Y9+4*PI())/3)</f>
        <v>-0.23118216424803353</v>
      </c>
      <c r="AC9" s="11">
        <f>'OddsRatio_working_3-way'!X9^(1/3)*SIN('OddsRatio_working_3-way'!Y9/3)</f>
        <v>3.3618512744074486E-2</v>
      </c>
      <c r="AD9" s="11">
        <f>'OddsRatio_working_3-way'!X9^(1/3)*SIN(('OddsRatio_working_3-way'!Y9+2*PI())/3)</f>
        <v>0.43403776702540148</v>
      </c>
      <c r="AE9" s="11">
        <f>'OddsRatio_working_3-way'!X9^(1/3)*SIN(('OddsRatio_working_3-way'!Y9+4*PI())/3)</f>
        <v>-0.46765627976947588</v>
      </c>
      <c r="AF9" s="11">
        <f>-'OddsRatio_working_3-way'!U9/(3*'OddsRatio_working_3-way'!X9^(1/3))*COS(('OddsRatio_working_3-way'!Y9)/3)</f>
        <v>0.52059330064370546</v>
      </c>
      <c r="AG9" s="11">
        <f>-'OddsRatio_working_3-way'!U9/(3*'OddsRatio_working_3-way'!X9^(1/3))*COS(('OddsRatio_working_3-way'!Y9+2*PI())/3)</f>
        <v>-0.28941113639567206</v>
      </c>
      <c r="AH9" s="11">
        <f>-'OddsRatio_working_3-way'!U9/(3*'OddsRatio_working_3-way'!X9^(1/3))*COS(('OddsRatio_working_3-way'!Y9+4*PI())/3)</f>
        <v>-0.23118216424803353</v>
      </c>
      <c r="AI9" s="11">
        <f>'OddsRatio_working_3-way'!U9/(3*'OddsRatio_working_3-way'!X9^(1/3))*SIN(('OddsRatio_working_3-way'!Y9)/3)</f>
        <v>-3.3618512744074486E-2</v>
      </c>
      <c r="AJ9" s="11">
        <f>'OddsRatio_working_3-way'!U9/(3*'OddsRatio_working_3-way'!X9^(1/3))*SIN(('OddsRatio_working_3-way'!Y9+2*PI())/3)</f>
        <v>-0.43403776702540148</v>
      </c>
      <c r="AK9" s="11">
        <f>'OddsRatio_working_3-way'!U9/(3*'OddsRatio_working_3-way'!X9^(1/3))*SIN(('OddsRatio_working_3-way'!Y9+4*PI())/3)</f>
        <v>0.46765627976947588</v>
      </c>
      <c r="AL9" s="11">
        <f>'OddsRatio_working_3-way'!Z9+'OddsRatio_working_3-way'!AF9</f>
        <v>1.0411866012874109</v>
      </c>
      <c r="AM9" s="11">
        <f>'OddsRatio_working_3-way'!AA9+'OddsRatio_working_3-way'!AG9</f>
        <v>-0.57882227279134413</v>
      </c>
      <c r="AN9" s="11">
        <f>'OddsRatio_working_3-way'!AB9+'OddsRatio_working_3-way'!AH9</f>
        <v>-0.46236432849606707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1.0411866012874109</v>
      </c>
      <c r="AS9" s="11">
        <f>IF(('OddsRatio_working_3-way'!X9=0),IF(Q9&gt;0,-Q9^(1/3),(-Q9)^(1/3)),'OddsRatio_working_3-way'!AM9-'OddsRatio_working_3-way'!R9/3)</f>
        <v>-0.57882227279134413</v>
      </c>
      <c r="AT9" s="11">
        <f>IF(('OddsRatio_working_3-way'!X9=0),IF(Q9&gt;0,-Q9^(1/3),(-Q9)^(1/3)),'OddsRatio_working_3-way'!AN9-'OddsRatio_working_3-way'!R9/3)</f>
        <v>-0.46236432849606707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2.69</v>
      </c>
      <c r="B10" s="4">
        <f>IF('True_Odds_Calculator_3-way'!B11="","",'True_Odds_Calculator_3-way'!B11)</f>
        <v>3.53</v>
      </c>
      <c r="C10" s="4">
        <f>IF('True_Odds_Calculator_3-way'!C11="","",'True_Odds_Calculator_3-way'!C11)</f>
        <v>2.68</v>
      </c>
      <c r="D10" s="9">
        <f t="shared" si="13"/>
        <v>0.36192479046545495</v>
      </c>
      <c r="E10" s="9">
        <f t="shared" si="14"/>
        <v>0.27477875955165837</v>
      </c>
      <c r="F10" s="9">
        <f t="shared" si="15"/>
        <v>0.36329644998288679</v>
      </c>
      <c r="G10" s="9">
        <f t="shared" si="16"/>
        <v>1.0431982155657513</v>
      </c>
      <c r="H10" s="9">
        <f t="shared" si="17"/>
        <v>2.7630049843061197</v>
      </c>
      <c r="I10" s="9">
        <f t="shared" si="18"/>
        <v>3.6392914853813516</v>
      </c>
      <c r="J10" s="9">
        <f t="shared" si="19"/>
        <v>2.7525730021504624</v>
      </c>
      <c r="K10" s="11">
        <f t="shared" si="20"/>
        <v>0.37174721189591081</v>
      </c>
      <c r="L10" s="11">
        <f t="shared" si="21"/>
        <v>0.28328611898016998</v>
      </c>
      <c r="M10" s="11">
        <f t="shared" si="22"/>
        <v>0.37313432835820892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-0.28226350371629327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0.23184099511499234</v>
      </c>
      <c r="Q10" s="11">
        <f>2*'OddsRatio_working_3-way'!K10*'OddsRatio_working_3-way'!L10*'OddsRatio_working_3-way'!M10</f>
        <v>7.8590167835590627E-2</v>
      </c>
      <c r="R10" s="11">
        <f t="shared" si="23"/>
        <v>0</v>
      </c>
      <c r="S10" s="11">
        <f t="shared" si="24"/>
        <v>-0.8213636976178782</v>
      </c>
      <c r="T10" s="11">
        <f t="shared" si="25"/>
        <v>-0.27842837207385701</v>
      </c>
      <c r="U10" s="11">
        <f>'OddsRatio_working_3-way'!S10-'OddsRatio_working_3-way'!R10^2/3</f>
        <v>-0.8213636976178782</v>
      </c>
      <c r="V10" s="11">
        <f>'OddsRatio_working_3-way'!S10*'OddsRatio_working_3-way'!R10/3-2*'OddsRatio_working_3-way'!R10^3/27-'OddsRatio_working_3-way'!T10</f>
        <v>0.27842837207385701</v>
      </c>
      <c r="W10" s="11">
        <f>'OddsRatio_working_3-way'!V10^2+4*'OddsRatio_working_3-way'!U10^3/27</f>
        <v>-4.5700013519978377E-3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0.14325882148029837</v>
      </c>
      <c r="Y10" s="11">
        <f>IF('OddsRatio_working_3-way'!W10&gt;=0,IF('OddsRatio_working_3-way'!V10+SQRT('OddsRatio_working_3-way'!W10)&gt;0,0,PI()),ACOS('OddsRatio_working_3-way'!V10/(2*'OddsRatio_working_3-way'!X10)))</f>
        <v>0.238188682089016</v>
      </c>
      <c r="Z10" s="11">
        <f>'OddsRatio_working_3-way'!X10^(1/3)*COS('OddsRatio_working_3-way'!Y10/3)</f>
        <v>0.52159910778287577</v>
      </c>
      <c r="AA10" s="11">
        <f>'OddsRatio_working_3-way'!X10^(1/3)*COS(('OddsRatio_working_3-way'!Y10+2*PI())/3)</f>
        <v>-0.29673981647465353</v>
      </c>
      <c r="AB10" s="11">
        <f>'OddsRatio_working_3-way'!X10^(1/3)*COS(('OddsRatio_working_3-way'!Y10+4*PI())/3)</f>
        <v>-0.22485929130822216</v>
      </c>
      <c r="AC10" s="11">
        <f>'OddsRatio_working_3-way'!X10^(1/3)*SIN('OddsRatio_working_3-way'!Y10/3)</f>
        <v>4.1500240554330887E-2</v>
      </c>
      <c r="AD10" s="11">
        <f>'OddsRatio_working_3-way'!X10^(1/3)*SIN(('OddsRatio_working_3-way'!Y10+2*PI())/3)</f>
        <v>0.43096795765410256</v>
      </c>
      <c r="AE10" s="11">
        <f>'OddsRatio_working_3-way'!X10^(1/3)*SIN(('OddsRatio_working_3-way'!Y10+4*PI())/3)</f>
        <v>-0.47246819820843344</v>
      </c>
      <c r="AF10" s="11">
        <f>-'OddsRatio_working_3-way'!U10/(3*'OddsRatio_working_3-way'!X10^(1/3))*COS(('OddsRatio_working_3-way'!Y10)/3)</f>
        <v>0.52159910778287566</v>
      </c>
      <c r="AG10" s="11">
        <f>-'OddsRatio_working_3-way'!U10/(3*'OddsRatio_working_3-way'!X10^(1/3))*COS(('OddsRatio_working_3-way'!Y10+2*PI())/3)</f>
        <v>-0.29673981647465347</v>
      </c>
      <c r="AH10" s="11">
        <f>-'OddsRatio_working_3-way'!U10/(3*'OddsRatio_working_3-way'!X10^(1/3))*COS(('OddsRatio_working_3-way'!Y10+4*PI())/3)</f>
        <v>-0.22485929130822213</v>
      </c>
      <c r="AI10" s="11">
        <f>'OddsRatio_working_3-way'!U10/(3*'OddsRatio_working_3-way'!X10^(1/3))*SIN(('OddsRatio_working_3-way'!Y10)/3)</f>
        <v>-4.1500240554330881E-2</v>
      </c>
      <c r="AJ10" s="11">
        <f>'OddsRatio_working_3-way'!U10/(3*'OddsRatio_working_3-way'!X10^(1/3))*SIN(('OddsRatio_working_3-way'!Y10+2*PI())/3)</f>
        <v>-0.43096795765410251</v>
      </c>
      <c r="AK10" s="11">
        <f>'OddsRatio_working_3-way'!U10/(3*'OddsRatio_working_3-way'!X10^(1/3))*SIN(('OddsRatio_working_3-way'!Y10+4*PI())/3)</f>
        <v>0.47246819820843333</v>
      </c>
      <c r="AL10" s="11">
        <f>'OddsRatio_working_3-way'!Z10+'OddsRatio_working_3-way'!AF10</f>
        <v>1.0431982155657513</v>
      </c>
      <c r="AM10" s="11">
        <f>'OddsRatio_working_3-way'!AA10+'OddsRatio_working_3-way'!AG10</f>
        <v>-0.59347963294930706</v>
      </c>
      <c r="AN10" s="11">
        <f>'OddsRatio_working_3-way'!AB10+'OddsRatio_working_3-way'!AH10</f>
        <v>-0.44971858261644426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1.0431982155657513</v>
      </c>
      <c r="AS10" s="11">
        <f>IF(('OddsRatio_working_3-way'!X10=0),IF(Q10&gt;0,-Q10^(1/3),(-Q10)^(1/3)),'OddsRatio_working_3-way'!AM10-'OddsRatio_working_3-way'!R10/3)</f>
        <v>-0.59347963294930706</v>
      </c>
      <c r="AT10" s="11">
        <f>IF(('OddsRatio_working_3-way'!X10=0),IF(Q10&gt;0,-Q10^(1/3),(-Q10)^(1/3)),'OddsRatio_working_3-way'!AN10-'OddsRatio_working_3-way'!R10/3)</f>
        <v>-0.44971858261644426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20.38</v>
      </c>
      <c r="B11" s="4">
        <f>IF('True_Odds_Calculator_3-way'!B12="","",'True_Odds_Calculator_3-way'!B12)</f>
        <v>7</v>
      </c>
      <c r="C11" s="4">
        <f>IF('True_Odds_Calculator_3-way'!C12="","",'True_Odds_Calculator_3-way'!C12)</f>
        <v>1.1599999999999999</v>
      </c>
      <c r="D11" s="9">
        <f t="shared" si="13"/>
        <v>4.0932591119869292E-2</v>
      </c>
      <c r="E11" s="9">
        <f t="shared" si="14"/>
        <v>0.12115342378186685</v>
      </c>
      <c r="F11" s="9">
        <f t="shared" si="15"/>
        <v>0.83791398509826376</v>
      </c>
      <c r="G11" s="9">
        <f t="shared" si="16"/>
        <v>1.2089995049038955</v>
      </c>
      <c r="H11" s="9">
        <f t="shared" si="17"/>
        <v>24.430410405037492</v>
      </c>
      <c r="I11" s="9">
        <f t="shared" si="18"/>
        <v>8.253997029423374</v>
      </c>
      <c r="J11" s="9">
        <f t="shared" si="19"/>
        <v>1.1934399207846234</v>
      </c>
      <c r="K11" s="11">
        <f t="shared" si="20"/>
        <v>4.9067713444553483E-2</v>
      </c>
      <c r="L11" s="11">
        <f t="shared" si="21"/>
        <v>0.14285714285714285</v>
      </c>
      <c r="M11" s="11">
        <f t="shared" si="22"/>
        <v>0.86206896551724144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-0.11242549200655527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0.15433367011993795</v>
      </c>
      <c r="Q11" s="11">
        <f>2*'OddsRatio_working_3-way'!K11*'OddsRatio_working_3-way'!L11*'OddsRatio_working_3-way'!M11</f>
        <v>1.2085643705555045E-2</v>
      </c>
      <c r="R11" s="11">
        <f t="shared" si="23"/>
        <v>0</v>
      </c>
      <c r="S11" s="11">
        <f t="shared" si="24"/>
        <v>-1.3727640178878568</v>
      </c>
      <c r="T11" s="11">
        <f t="shared" si="25"/>
        <v>-0.10749914000687992</v>
      </c>
      <c r="U11" s="11">
        <f>'OddsRatio_working_3-way'!S11-'OddsRatio_working_3-way'!R11^2/3</f>
        <v>-1.3727640178878568</v>
      </c>
      <c r="V11" s="11">
        <f>'OddsRatio_working_3-way'!S11*'OddsRatio_working_3-way'!R11/3-2*'OddsRatio_working_3-way'!R11^3/27-'OddsRatio_working_3-way'!T11</f>
        <v>0.10749914000687992</v>
      </c>
      <c r="W11" s="11">
        <f>'OddsRatio_working_3-way'!V11^2+4*'OddsRatio_working_3-way'!U11^3/27</f>
        <v>-0.37169545729699016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0.30953655777597938</v>
      </c>
      <c r="Y11" s="11">
        <f>IF('OddsRatio_working_3-way'!W11&gt;=0,IF('OddsRatio_working_3-way'!V11+SQRT('OddsRatio_working_3-way'!W11)&gt;0,0,PI()),ACOS('OddsRatio_working_3-way'!V11/(2*'OddsRatio_working_3-way'!X11)))</f>
        <v>1.3962663185122741</v>
      </c>
      <c r="Z11" s="11">
        <f>'OddsRatio_working_3-way'!X11^(1/3)*COS('OddsRatio_working_3-way'!Y11/3)</f>
        <v>0.60449975245194776</v>
      </c>
      <c r="AA11" s="11">
        <f>'OddsRatio_working_3-way'!X11^(1/3)*COS(('OddsRatio_working_3-way'!Y11+2*PI())/3)</f>
        <v>-0.56516819326781609</v>
      </c>
      <c r="AB11" s="11">
        <f>'OddsRatio_working_3-way'!X11^(1/3)*COS(('OddsRatio_working_3-way'!Y11+4*PI())/3)</f>
        <v>-3.9331559184131476E-2</v>
      </c>
      <c r="AC11" s="11">
        <f>'OddsRatio_working_3-way'!X11^(1/3)*SIN('OddsRatio_working_3-way'!Y11/3)</f>
        <v>0.30359192223798204</v>
      </c>
      <c r="AD11" s="11">
        <f>'OddsRatio_working_3-way'!X11^(1/3)*SIN(('OddsRatio_working_3-way'!Y11+2*PI())/3)</f>
        <v>0.37171618108580023</v>
      </c>
      <c r="AE11" s="11">
        <f>'OddsRatio_working_3-way'!X11^(1/3)*SIN(('OddsRatio_working_3-way'!Y11+4*PI())/3)</f>
        <v>-0.67530810332378222</v>
      </c>
      <c r="AF11" s="11">
        <f>-'OddsRatio_working_3-way'!U11/(3*'OddsRatio_working_3-way'!X11^(1/3))*COS(('OddsRatio_working_3-way'!Y11)/3)</f>
        <v>0.60449975245194776</v>
      </c>
      <c r="AG11" s="11">
        <f>-'OddsRatio_working_3-way'!U11/(3*'OddsRatio_working_3-way'!X11^(1/3))*COS(('OddsRatio_working_3-way'!Y11+2*PI())/3)</f>
        <v>-0.56516819326781609</v>
      </c>
      <c r="AH11" s="11">
        <f>-'OddsRatio_working_3-way'!U11/(3*'OddsRatio_working_3-way'!X11^(1/3))*COS(('OddsRatio_working_3-way'!Y11+4*PI())/3)</f>
        <v>-3.9331559184131476E-2</v>
      </c>
      <c r="AI11" s="11">
        <f>'OddsRatio_working_3-way'!U11/(3*'OddsRatio_working_3-way'!X11^(1/3))*SIN(('OddsRatio_working_3-way'!Y11)/3)</f>
        <v>-0.30359192223798204</v>
      </c>
      <c r="AJ11" s="11">
        <f>'OddsRatio_working_3-way'!U11/(3*'OddsRatio_working_3-way'!X11^(1/3))*SIN(('OddsRatio_working_3-way'!Y11+2*PI())/3)</f>
        <v>-0.37171618108580023</v>
      </c>
      <c r="AK11" s="11">
        <f>'OddsRatio_working_3-way'!U11/(3*'OddsRatio_working_3-way'!X11^(1/3))*SIN(('OddsRatio_working_3-way'!Y11+4*PI())/3)</f>
        <v>0.67530810332378222</v>
      </c>
      <c r="AL11" s="11">
        <f>'OddsRatio_working_3-way'!Z11+'OddsRatio_working_3-way'!AF11</f>
        <v>1.2089995049038955</v>
      </c>
      <c r="AM11" s="11">
        <f>'OddsRatio_working_3-way'!AA11+'OddsRatio_working_3-way'!AG11</f>
        <v>-1.1303363865356322</v>
      </c>
      <c r="AN11" s="11">
        <f>'OddsRatio_working_3-way'!AB11+'OddsRatio_working_3-way'!AH11</f>
        <v>-7.8663118368262952E-2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1.2089995049038955</v>
      </c>
      <c r="AS11" s="11">
        <f>IF(('OddsRatio_working_3-way'!X11=0),IF(Q11&gt;0,-Q11^(1/3),(-Q11)^(1/3)),'OddsRatio_working_3-way'!AM11-'OddsRatio_working_3-way'!R11/3)</f>
        <v>-1.1303363865356322</v>
      </c>
      <c r="AT11" s="11">
        <f>IF(('OddsRatio_working_3-way'!X11=0),IF(Q11&gt;0,-Q11^(1/3),(-Q11)^(1/3)),'OddsRatio_working_3-way'!AN11-'OddsRatio_working_3-way'!R11/3)</f>
        <v>-7.8663118368262952E-2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36</v>
      </c>
      <c r="B12" s="4">
        <f>IF('True_Odds_Calculator_3-way'!B13="","",'True_Odds_Calculator_3-way'!B13)</f>
        <v>12</v>
      </c>
      <c r="C12" s="4">
        <f>IF('True_Odds_Calculator_3-way'!C13="","",'True_Odds_Calculator_3-way'!C13)</f>
        <v>1.1000000000000001</v>
      </c>
      <c r="D12" s="9">
        <f t="shared" si="13"/>
        <v>2.4977004296217631E-2</v>
      </c>
      <c r="E12" s="9">
        <f t="shared" si="14"/>
        <v>7.5365236569599356E-2</v>
      </c>
      <c r="F12" s="9">
        <f t="shared" si="15"/>
        <v>0.89965775913418333</v>
      </c>
      <c r="G12" s="9">
        <f t="shared" si="16"/>
        <v>1.1153379143018183</v>
      </c>
      <c r="H12" s="9">
        <f t="shared" si="17"/>
        <v>40.036827000563633</v>
      </c>
      <c r="I12" s="9">
        <f t="shared" si="18"/>
        <v>13.26871705732</v>
      </c>
      <c r="J12" s="9">
        <f t="shared" si="19"/>
        <v>1.1115337914301817</v>
      </c>
      <c r="K12" s="11">
        <f t="shared" si="20"/>
        <v>2.7777777777777776E-2</v>
      </c>
      <c r="L12" s="11">
        <f t="shared" si="21"/>
        <v>8.3333333333333329E-2</v>
      </c>
      <c r="M12" s="11">
        <f t="shared" si="22"/>
        <v>0.90909090909090906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-8.1018518518518712E-2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9.7011784511784493E-2</v>
      </c>
      <c r="Q12" s="11">
        <f>2*'OddsRatio_working_3-way'!K12*'OddsRatio_working_3-way'!L12*'OddsRatio_working_3-way'!M12</f>
        <v>4.2087542087542087E-3</v>
      </c>
      <c r="R12" s="11">
        <f t="shared" si="23"/>
        <v>0</v>
      </c>
      <c r="S12" s="11">
        <f t="shared" si="24"/>
        <v>-1.1974025974025944</v>
      </c>
      <c r="T12" s="11">
        <f t="shared" si="25"/>
        <v>-5.1948051948051827E-2</v>
      </c>
      <c r="U12" s="11">
        <f>'OddsRatio_working_3-way'!S12-'OddsRatio_working_3-way'!R12^2/3</f>
        <v>-1.1974025974025944</v>
      </c>
      <c r="V12" s="11">
        <f>'OddsRatio_working_3-way'!S12*'OddsRatio_working_3-way'!R12/3-2*'OddsRatio_working_3-way'!R12^3/27-'OddsRatio_working_3-way'!T12</f>
        <v>5.1948051948051827E-2</v>
      </c>
      <c r="W12" s="11">
        <f>'OddsRatio_working_3-way'!V12^2+4*'OddsRatio_working_3-way'!U12^3/27</f>
        <v>-0.25164265777387529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0.25216128661784742</v>
      </c>
      <c r="Y12" s="11">
        <f>IF('OddsRatio_working_3-way'!W12&gt;=0,IF('OddsRatio_working_3-way'!V12+SQRT('OddsRatio_working_3-way'!W12)&gt;0,0,PI()),ACOS('OddsRatio_working_3-way'!V12/(2*'OddsRatio_working_3-way'!X12)))</f>
        <v>1.4676076953178177</v>
      </c>
      <c r="Z12" s="11">
        <f>'OddsRatio_working_3-way'!X12^(1/3)*COS('OddsRatio_working_3-way'!Y12/3)</f>
        <v>0.55766895715090914</v>
      </c>
      <c r="AA12" s="11">
        <f>'OddsRatio_working_3-way'!X12^(1/3)*COS(('OddsRatio_working_3-way'!Y12+2*PI())/3)</f>
        <v>-0.53594272430730916</v>
      </c>
      <c r="AB12" s="11">
        <f>'OddsRatio_working_3-way'!X12^(1/3)*COS(('OddsRatio_working_3-way'!Y12+4*PI())/3)</f>
        <v>-2.1726232843600129E-2</v>
      </c>
      <c r="AC12" s="11">
        <f>'OddsRatio_working_3-way'!X12^(1/3)*SIN('OddsRatio_working_3-way'!Y12/3)</f>
        <v>0.29688302976831737</v>
      </c>
      <c r="AD12" s="11">
        <f>'OddsRatio_working_3-way'!X12^(1/3)*SIN(('OddsRatio_working_3-way'!Y12+2*PI())/3)</f>
        <v>0.33451396891050417</v>
      </c>
      <c r="AE12" s="11">
        <f>'OddsRatio_working_3-way'!X12^(1/3)*SIN(('OddsRatio_working_3-way'!Y12+4*PI())/3)</f>
        <v>-0.6313969986788216</v>
      </c>
      <c r="AF12" s="11">
        <f>-'OddsRatio_working_3-way'!U12/(3*'OddsRatio_working_3-way'!X12^(1/3))*COS(('OddsRatio_working_3-way'!Y12)/3)</f>
        <v>0.55766895715090914</v>
      </c>
      <c r="AG12" s="11">
        <f>-'OddsRatio_working_3-way'!U12/(3*'OddsRatio_working_3-way'!X12^(1/3))*COS(('OddsRatio_working_3-way'!Y12+2*PI())/3)</f>
        <v>-0.53594272430730916</v>
      </c>
      <c r="AH12" s="11">
        <f>-'OddsRatio_working_3-way'!U12/(3*'OddsRatio_working_3-way'!X12^(1/3))*COS(('OddsRatio_working_3-way'!Y12+4*PI())/3)</f>
        <v>-2.1726232843600129E-2</v>
      </c>
      <c r="AI12" s="11">
        <f>'OddsRatio_working_3-way'!U12/(3*'OddsRatio_working_3-way'!X12^(1/3))*SIN(('OddsRatio_working_3-way'!Y12)/3)</f>
        <v>-0.29688302976831737</v>
      </c>
      <c r="AJ12" s="11">
        <f>'OddsRatio_working_3-way'!U12/(3*'OddsRatio_working_3-way'!X12^(1/3))*SIN(('OddsRatio_working_3-way'!Y12+2*PI())/3)</f>
        <v>-0.33451396891050417</v>
      </c>
      <c r="AK12" s="11">
        <f>'OddsRatio_working_3-way'!U12/(3*'OddsRatio_working_3-way'!X12^(1/3))*SIN(('OddsRatio_working_3-way'!Y12+4*PI())/3)</f>
        <v>0.6313969986788216</v>
      </c>
      <c r="AL12" s="11">
        <f>'OddsRatio_working_3-way'!Z12+'OddsRatio_working_3-way'!AF12</f>
        <v>1.1153379143018183</v>
      </c>
      <c r="AM12" s="11">
        <f>'OddsRatio_working_3-way'!AA12+'OddsRatio_working_3-way'!AG12</f>
        <v>-1.0718854486146183</v>
      </c>
      <c r="AN12" s="11">
        <f>'OddsRatio_working_3-way'!AB12+'OddsRatio_working_3-way'!AH12</f>
        <v>-4.3452465687200258E-2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1.1153379143018183</v>
      </c>
      <c r="AS12" s="11">
        <f>IF(('OddsRatio_working_3-way'!X12=0),IF(Q12&gt;0,-Q12^(1/3),(-Q12)^(1/3)),'OddsRatio_working_3-way'!AM12-'OddsRatio_working_3-way'!R12/3)</f>
        <v>-1.0718854486146183</v>
      </c>
      <c r="AT12" s="11">
        <f>IF(('OddsRatio_working_3-way'!X12=0),IF(Q12&gt;0,-Q12^(1/3),(-Q12)^(1/3)),'OddsRatio_working_3-way'!AN12-'OddsRatio_working_3-way'!R12/3)</f>
        <v>-4.3452465687200258E-2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1.59</v>
      </c>
      <c r="B13" s="4">
        <f>IF('True_Odds_Calculator_3-way'!B14="","",'True_Odds_Calculator_3-way'!B14)</f>
        <v>4</v>
      </c>
      <c r="C13" s="4">
        <f>IF('True_Odds_Calculator_3-way'!C14="","",'True_Odds_Calculator_3-way'!C14)</f>
        <v>5.82</v>
      </c>
      <c r="D13" s="9">
        <f t="shared" si="13"/>
        <v>0.60743877554245751</v>
      </c>
      <c r="E13" s="9">
        <f t="shared" si="14"/>
        <v>0.23331507183700995</v>
      </c>
      <c r="F13" s="9">
        <f t="shared" si="15"/>
        <v>0.15924615262053254</v>
      </c>
      <c r="G13" s="9">
        <f t="shared" si="16"/>
        <v>1.0953499090685741</v>
      </c>
      <c r="H13" s="9">
        <f t="shared" si="17"/>
        <v>1.6462564463504588</v>
      </c>
      <c r="I13" s="9">
        <f t="shared" si="18"/>
        <v>4.2860497272057225</v>
      </c>
      <c r="J13" s="9">
        <f t="shared" si="19"/>
        <v>6.279586561710528</v>
      </c>
      <c r="K13" s="11">
        <f t="shared" si="20"/>
        <v>0.62893081761006286</v>
      </c>
      <c r="L13" s="11">
        <f t="shared" si="21"/>
        <v>0.25</v>
      </c>
      <c r="M13" s="11">
        <f t="shared" si="22"/>
        <v>0.1718213058419244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-0.2304836931855021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0.22720395945449437</v>
      </c>
      <c r="Q13" s="11">
        <f>2*'OddsRatio_working_3-way'!K13*'OddsRatio_working_3-way'!L13*'OddsRatio_working_3-way'!M13</f>
        <v>5.4031857182995094E-2</v>
      </c>
      <c r="R13" s="11">
        <f t="shared" si="23"/>
        <v>0</v>
      </c>
      <c r="S13" s="11">
        <f t="shared" si="24"/>
        <v>-0.98577021356401084</v>
      </c>
      <c r="T13" s="11">
        <f t="shared" si="25"/>
        <v>-0.23442811261926538</v>
      </c>
      <c r="U13" s="11">
        <f>'OddsRatio_working_3-way'!S13-'OddsRatio_working_3-way'!R13^2/3</f>
        <v>-0.98577021356401084</v>
      </c>
      <c r="V13" s="11">
        <f>'OddsRatio_working_3-way'!S13*'OddsRatio_working_3-way'!R13/3-2*'OddsRatio_working_3-way'!R13^3/27-'OddsRatio_working_3-way'!T13</f>
        <v>0.23442811261926538</v>
      </c>
      <c r="W13" s="11">
        <f>'OddsRatio_working_3-way'!V13^2+4*'OddsRatio_working_3-way'!U13^3/27</f>
        <v>-8.6956825912115801E-2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0.1883569522863085</v>
      </c>
      <c r="Y13" s="11">
        <f>IF('OddsRatio_working_3-way'!W13&gt;=0,IF('OddsRatio_working_3-way'!V13+SQRT('OddsRatio_working_3-way'!W13)&gt;0,0,PI()),ACOS('OddsRatio_working_3-way'!V13/(2*'OddsRatio_working_3-way'!X13)))</f>
        <v>0.89912201525718094</v>
      </c>
      <c r="Z13" s="11">
        <f>'OddsRatio_working_3-way'!X13^(1/3)*COS('OddsRatio_working_3-way'!Y13/3)</f>
        <v>0.54767495453428716</v>
      </c>
      <c r="AA13" s="11">
        <f>'OddsRatio_working_3-way'!X13^(1/3)*COS(('OddsRatio_working_3-way'!Y13+2*PI())/3)</f>
        <v>-0.42040371322516573</v>
      </c>
      <c r="AB13" s="11">
        <f>'OddsRatio_working_3-way'!X13^(1/3)*COS(('OddsRatio_working_3-way'!Y13+4*PI())/3)</f>
        <v>-0.12727124130912165</v>
      </c>
      <c r="AC13" s="11">
        <f>'OddsRatio_working_3-way'!X13^(1/3)*SIN('OddsRatio_working_3-way'!Y13/3)</f>
        <v>0.16924011156894855</v>
      </c>
      <c r="AD13" s="11">
        <f>'OddsRatio_working_3-way'!X13^(1/3)*SIN(('OddsRatio_working_3-way'!Y13+2*PI())/3)</f>
        <v>0.38968036785870591</v>
      </c>
      <c r="AE13" s="11">
        <f>'OddsRatio_working_3-way'!X13^(1/3)*SIN(('OddsRatio_working_3-way'!Y13+4*PI())/3)</f>
        <v>-0.55892047942765444</v>
      </c>
      <c r="AF13" s="11">
        <f>-'OddsRatio_working_3-way'!U13/(3*'OddsRatio_working_3-way'!X13^(1/3))*COS(('OddsRatio_working_3-way'!Y13)/3)</f>
        <v>0.54767495453428694</v>
      </c>
      <c r="AG13" s="11">
        <f>-'OddsRatio_working_3-way'!U13/(3*'OddsRatio_working_3-way'!X13^(1/3))*COS(('OddsRatio_working_3-way'!Y13+2*PI())/3)</f>
        <v>-0.42040371322516557</v>
      </c>
      <c r="AH13" s="11">
        <f>-'OddsRatio_working_3-way'!U13/(3*'OddsRatio_working_3-way'!X13^(1/3))*COS(('OddsRatio_working_3-way'!Y13+4*PI())/3)</f>
        <v>-0.1272712413091216</v>
      </c>
      <c r="AI13" s="11">
        <f>'OddsRatio_working_3-way'!U13/(3*'OddsRatio_working_3-way'!X13^(1/3))*SIN(('OddsRatio_working_3-way'!Y13)/3)</f>
        <v>-0.1692401115689485</v>
      </c>
      <c r="AJ13" s="11">
        <f>'OddsRatio_working_3-way'!U13/(3*'OddsRatio_working_3-way'!X13^(1/3))*SIN(('OddsRatio_working_3-way'!Y13+2*PI())/3)</f>
        <v>-0.3896803678587058</v>
      </c>
      <c r="AK13" s="11">
        <f>'OddsRatio_working_3-way'!U13/(3*'OddsRatio_working_3-way'!X13^(1/3))*SIN(('OddsRatio_working_3-way'!Y13+4*PI())/3)</f>
        <v>0.55892047942765422</v>
      </c>
      <c r="AL13" s="11">
        <f>'OddsRatio_working_3-way'!Z13+'OddsRatio_working_3-way'!AF13</f>
        <v>1.0953499090685741</v>
      </c>
      <c r="AM13" s="11">
        <f>'OddsRatio_working_3-way'!AA13+'OddsRatio_working_3-way'!AG13</f>
        <v>-0.84080742645033135</v>
      </c>
      <c r="AN13" s="11">
        <f>'OddsRatio_working_3-way'!AB13+'OddsRatio_working_3-way'!AH13</f>
        <v>-0.25454248261824325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1.0953499090685741</v>
      </c>
      <c r="AS13" s="11">
        <f>IF(('OddsRatio_working_3-way'!X13=0),IF(Q13&gt;0,-Q13^(1/3),(-Q13)^(1/3)),'OddsRatio_working_3-way'!AM13-'OddsRatio_working_3-way'!R13/3)</f>
        <v>-0.84080742645033135</v>
      </c>
      <c r="AT13" s="11">
        <f>IF(('OddsRatio_working_3-way'!X13=0),IF(Q13&gt;0,-Q13^(1/3),(-Q13)^(1/3)),'OddsRatio_working_3-way'!AN13-'OddsRatio_working_3-way'!R13/3)</f>
        <v>-0.25454248261824325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2.59</v>
      </c>
      <c r="B14" s="4">
        <f>IF('True_Odds_Calculator_3-way'!B15="","",'True_Odds_Calculator_3-way'!B15)</f>
        <v>2.95</v>
      </c>
      <c r="C14" s="4">
        <f>IF('True_Odds_Calculator_3-way'!C15="","",'True_Odds_Calculator_3-way'!C15)</f>
        <v>3.14</v>
      </c>
      <c r="D14" s="9">
        <f t="shared" si="13"/>
        <v>0.37084065715489395</v>
      </c>
      <c r="E14" s="9">
        <f t="shared" si="14"/>
        <v>0.32460088120621916</v>
      </c>
      <c r="F14" s="9">
        <f t="shared" si="15"/>
        <v>0.30455846163888689</v>
      </c>
      <c r="G14" s="9">
        <f t="shared" si="16"/>
        <v>1.0670289038380871</v>
      </c>
      <c r="H14" s="9">
        <f t="shared" si="17"/>
        <v>2.6965759571025587</v>
      </c>
      <c r="I14" s="9">
        <f t="shared" si="18"/>
        <v>3.0807063624842699</v>
      </c>
      <c r="J14" s="9">
        <f t="shared" si="19"/>
        <v>3.2834418542135069</v>
      </c>
      <c r="K14" s="11">
        <f t="shared" si="20"/>
        <v>0.38610038610038611</v>
      </c>
      <c r="L14" s="11">
        <f t="shared" si="21"/>
        <v>0.33898305084745761</v>
      </c>
      <c r="M14" s="11">
        <f t="shared" si="22"/>
        <v>0.31847133757961782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-0.27656300213786988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0.2367537723254014</v>
      </c>
      <c r="Q14" s="11">
        <f>2*'OddsRatio_working_3-way'!K14*'OddsRatio_working_3-way'!L14*'OddsRatio_working_3-way'!M14</f>
        <v>8.3364004339930048E-2</v>
      </c>
      <c r="R14" s="11">
        <f t="shared" si="23"/>
        <v>0</v>
      </c>
      <c r="S14" s="11">
        <f t="shared" si="24"/>
        <v>-0.85605728349512522</v>
      </c>
      <c r="T14" s="11">
        <f t="shared" si="25"/>
        <v>-0.30142862094898765</v>
      </c>
      <c r="U14" s="11">
        <f>'OddsRatio_working_3-way'!S14-'OddsRatio_working_3-way'!R14^2/3</f>
        <v>-0.85605728349512522</v>
      </c>
      <c r="V14" s="11">
        <f>'OddsRatio_working_3-way'!S14*'OddsRatio_working_3-way'!R14/3-2*'OddsRatio_working_3-way'!R14^3/27-'OddsRatio_working_3-way'!T14</f>
        <v>0.30142862094898765</v>
      </c>
      <c r="W14" s="11">
        <f>'OddsRatio_working_3-way'!V14^2+4*'OddsRatio_working_3-way'!U14^3/27</f>
        <v>-2.0812228378392778E-3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0.152430669785519</v>
      </c>
      <c r="Y14" s="11">
        <f>IF('OddsRatio_working_3-way'!W14&gt;=0,IF('OddsRatio_working_3-way'!V14+SQRT('OddsRatio_working_3-way'!W14)&gt;0,0,PI()),ACOS('OddsRatio_working_3-way'!V14/(2*'OddsRatio_working_3-way'!X14)))</f>
        <v>0.15020738260076927</v>
      </c>
      <c r="Z14" s="11">
        <f>'OddsRatio_working_3-way'!X14^(1/3)*COS('OddsRatio_working_3-way'!Y14/3)</f>
        <v>0.53351445191904356</v>
      </c>
      <c r="AA14" s="11">
        <f>'OddsRatio_working_3-way'!X14^(1/3)*COS(('OddsRatio_working_3-way'!Y14+2*PI())/3)</f>
        <v>-0.28991036978326995</v>
      </c>
      <c r="AB14" s="11">
        <f>'OddsRatio_working_3-way'!X14^(1/3)*COS(('OddsRatio_working_3-way'!Y14+4*PI())/3)</f>
        <v>-0.24360408213577381</v>
      </c>
      <c r="AC14" s="11">
        <f>'OddsRatio_working_3-way'!X14^(1/3)*SIN('OddsRatio_working_3-way'!Y14/3)</f>
        <v>2.6734947638454406E-2</v>
      </c>
      <c r="AD14" s="11">
        <f>'OddsRatio_working_3-way'!X14^(1/3)*SIN(('OddsRatio_working_3-way'!Y14+2*PI())/3)</f>
        <v>0.44866959482879609</v>
      </c>
      <c r="AE14" s="11">
        <f>'OddsRatio_working_3-way'!X14^(1/3)*SIN(('OddsRatio_working_3-way'!Y14+4*PI())/3)</f>
        <v>-0.47540454246725028</v>
      </c>
      <c r="AF14" s="11">
        <f>-'OddsRatio_working_3-way'!U14/(3*'OddsRatio_working_3-way'!X14^(1/3))*COS(('OddsRatio_working_3-way'!Y14)/3)</f>
        <v>0.53351445191904356</v>
      </c>
      <c r="AG14" s="11">
        <f>-'OddsRatio_working_3-way'!U14/(3*'OddsRatio_working_3-way'!X14^(1/3))*COS(('OddsRatio_working_3-way'!Y14+2*PI())/3)</f>
        <v>-0.28991036978326995</v>
      </c>
      <c r="AH14" s="11">
        <f>-'OddsRatio_working_3-way'!U14/(3*'OddsRatio_working_3-way'!X14^(1/3))*COS(('OddsRatio_working_3-way'!Y14+4*PI())/3)</f>
        <v>-0.24360408213577381</v>
      </c>
      <c r="AI14" s="11">
        <f>'OddsRatio_working_3-way'!U14/(3*'OddsRatio_working_3-way'!X14^(1/3))*SIN(('OddsRatio_working_3-way'!Y14)/3)</f>
        <v>-2.6734947638454406E-2</v>
      </c>
      <c r="AJ14" s="11">
        <f>'OddsRatio_working_3-way'!U14/(3*'OddsRatio_working_3-way'!X14^(1/3))*SIN(('OddsRatio_working_3-way'!Y14+2*PI())/3)</f>
        <v>-0.44866959482879609</v>
      </c>
      <c r="AK14" s="11">
        <f>'OddsRatio_working_3-way'!U14/(3*'OddsRatio_working_3-way'!X14^(1/3))*SIN(('OddsRatio_working_3-way'!Y14+4*PI())/3)</f>
        <v>0.47540454246725028</v>
      </c>
      <c r="AL14" s="11">
        <f>'OddsRatio_working_3-way'!Z14+'OddsRatio_working_3-way'!AF14</f>
        <v>1.0670289038380871</v>
      </c>
      <c r="AM14" s="11">
        <f>'OddsRatio_working_3-way'!AA14+'OddsRatio_working_3-way'!AG14</f>
        <v>-0.5798207395665399</v>
      </c>
      <c r="AN14" s="11">
        <f>'OddsRatio_working_3-way'!AB14+'OddsRatio_working_3-way'!AH14</f>
        <v>-0.48720816427154762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1.0670289038380871</v>
      </c>
      <c r="AS14" s="11">
        <f>IF(('OddsRatio_working_3-way'!X14=0),IF(Q14&gt;0,-Q14^(1/3),(-Q14)^(1/3)),'OddsRatio_working_3-way'!AM14-'OddsRatio_working_3-way'!R14/3)</f>
        <v>-0.5798207395665399</v>
      </c>
      <c r="AT14" s="11">
        <f>IF(('OddsRatio_working_3-way'!X14=0),IF(Q14&gt;0,-Q14^(1/3),(-Q14)^(1/3)),'OddsRatio_working_3-way'!AN14-'OddsRatio_working_3-way'!R14/3)</f>
        <v>-0.48720816427154762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2.23</v>
      </c>
      <c r="B15" s="4">
        <f>IF('True_Odds_Calculator_3-way'!B16="","",'True_Odds_Calculator_3-way'!B16)</f>
        <v>3.07</v>
      </c>
      <c r="C15" s="4">
        <f>IF('True_Odds_Calculator_3-way'!C16="","",'True_Odds_Calculator_3-way'!C16)</f>
        <v>3.7</v>
      </c>
      <c r="D15" s="9">
        <f t="shared" si="13"/>
        <v>0.43178009670768325</v>
      </c>
      <c r="E15" s="9">
        <f t="shared" si="14"/>
        <v>0.3110689691846284</v>
      </c>
      <c r="F15" s="9">
        <f t="shared" si="15"/>
        <v>0.25715093410768847</v>
      </c>
      <c r="G15" s="9">
        <f t="shared" si="16"/>
        <v>1.0699136078136964</v>
      </c>
      <c r="H15" s="9">
        <f t="shared" si="17"/>
        <v>2.3159937376108464</v>
      </c>
      <c r="I15" s="9">
        <f t="shared" si="18"/>
        <v>3.2147211681743517</v>
      </c>
      <c r="J15" s="9">
        <f t="shared" si="19"/>
        <v>3.8887667410969802</v>
      </c>
      <c r="K15" s="11">
        <f t="shared" si="20"/>
        <v>0.44843049327354262</v>
      </c>
      <c r="L15" s="11">
        <f t="shared" si="21"/>
        <v>0.32573289902280134</v>
      </c>
      <c r="M15" s="11">
        <f t="shared" si="22"/>
        <v>0.27027027027027023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-0.27139026085871742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0.23686794256899862</v>
      </c>
      <c r="Q15" s="11">
        <f>2*'OddsRatio_working_3-way'!K15*'OddsRatio_working_3-way'!L15*'OddsRatio_working_3-way'!M15</f>
        <v>7.8955980856332889E-2</v>
      </c>
      <c r="R15" s="11">
        <f t="shared" si="23"/>
        <v>0</v>
      </c>
      <c r="S15" s="11">
        <f t="shared" si="24"/>
        <v>-0.8727945572531407</v>
      </c>
      <c r="T15" s="11">
        <f t="shared" si="25"/>
        <v>-0.29093151908438025</v>
      </c>
      <c r="U15" s="11">
        <f>'OddsRatio_working_3-way'!S15-'OddsRatio_working_3-way'!R15^2/3</f>
        <v>-0.8727945572531407</v>
      </c>
      <c r="V15" s="11">
        <f>'OddsRatio_working_3-way'!S15*'OddsRatio_working_3-way'!R15/3-2*'OddsRatio_working_3-way'!R15^3/27-'OddsRatio_working_3-way'!T15</f>
        <v>0.29093151908438025</v>
      </c>
      <c r="W15" s="11">
        <f>'OddsRatio_working_3-way'!V15^2+4*'OddsRatio_working_3-way'!U15^3/27</f>
        <v>-1.3857963189191358E-2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0.15692284090113878</v>
      </c>
      <c r="Y15" s="11">
        <f>IF('OddsRatio_working_3-way'!W15&gt;=0,IF('OddsRatio_working_3-way'!V15+SQRT('OddsRatio_working_3-way'!W15)&gt;0,0,PI()),ACOS('OddsRatio_working_3-way'!V15/(2*'OddsRatio_working_3-way'!X15)))</f>
        <v>0.38449205202571624</v>
      </c>
      <c r="Z15" s="11">
        <f>'OddsRatio_working_3-way'!X15^(1/3)*COS('OddsRatio_working_3-way'!Y15/3)</f>
        <v>0.53495680390684819</v>
      </c>
      <c r="AA15" s="11">
        <f>'OddsRatio_working_3-way'!X15^(1/3)*COS(('OddsRatio_working_3-way'!Y15+2*PI())/3)</f>
        <v>-0.3271822776953946</v>
      </c>
      <c r="AB15" s="11">
        <f>'OddsRatio_working_3-way'!X15^(1/3)*COS(('OddsRatio_working_3-way'!Y15+4*PI())/3)</f>
        <v>-0.20777452621145376</v>
      </c>
      <c r="AC15" s="11">
        <f>'OddsRatio_working_3-way'!X15^(1/3)*SIN('OddsRatio_working_3-way'!Y15/3)</f>
        <v>6.8940097462581257E-2</v>
      </c>
      <c r="AD15" s="11">
        <f>'OddsRatio_working_3-way'!X15^(1/3)*SIN(('OddsRatio_working_3-way'!Y15+2*PI())/3)</f>
        <v>0.42881613337937041</v>
      </c>
      <c r="AE15" s="11">
        <f>'OddsRatio_working_3-way'!X15^(1/3)*SIN(('OddsRatio_working_3-way'!Y15+4*PI())/3)</f>
        <v>-0.49775623084195159</v>
      </c>
      <c r="AF15" s="11">
        <f>-'OddsRatio_working_3-way'!U15/(3*'OddsRatio_working_3-way'!X15^(1/3))*COS(('OddsRatio_working_3-way'!Y15)/3)</f>
        <v>0.53495680390684808</v>
      </c>
      <c r="AG15" s="11">
        <f>-'OddsRatio_working_3-way'!U15/(3*'OddsRatio_working_3-way'!X15^(1/3))*COS(('OddsRatio_working_3-way'!Y15+2*PI())/3)</f>
        <v>-0.32718227769539454</v>
      </c>
      <c r="AH15" s="11">
        <f>-'OddsRatio_working_3-way'!U15/(3*'OddsRatio_working_3-way'!X15^(1/3))*COS(('OddsRatio_working_3-way'!Y15+4*PI())/3)</f>
        <v>-0.2077745262114537</v>
      </c>
      <c r="AI15" s="11">
        <f>'OddsRatio_working_3-way'!U15/(3*'OddsRatio_working_3-way'!X15^(1/3))*SIN(('OddsRatio_working_3-way'!Y15)/3)</f>
        <v>-6.8940097462581243E-2</v>
      </c>
      <c r="AJ15" s="11">
        <f>'OddsRatio_working_3-way'!U15/(3*'OddsRatio_working_3-way'!X15^(1/3))*SIN(('OddsRatio_working_3-way'!Y15+2*PI())/3)</f>
        <v>-0.4288161333793703</v>
      </c>
      <c r="AK15" s="11">
        <f>'OddsRatio_working_3-way'!U15/(3*'OddsRatio_working_3-way'!X15^(1/3))*SIN(('OddsRatio_working_3-way'!Y15+4*PI())/3)</f>
        <v>0.49775623084195147</v>
      </c>
      <c r="AL15" s="11">
        <f>'OddsRatio_working_3-way'!Z15+'OddsRatio_working_3-way'!AF15</f>
        <v>1.0699136078136964</v>
      </c>
      <c r="AM15" s="11">
        <f>'OddsRatio_working_3-way'!AA15+'OddsRatio_working_3-way'!AG15</f>
        <v>-0.65436455539078908</v>
      </c>
      <c r="AN15" s="11">
        <f>'OddsRatio_working_3-way'!AB15+'OddsRatio_working_3-way'!AH15</f>
        <v>-0.41554905242290746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1.0699136078136964</v>
      </c>
      <c r="AS15" s="11">
        <f>IF(('OddsRatio_working_3-way'!X15=0),IF(Q15&gt;0,-Q15^(1/3),(-Q15)^(1/3)),'OddsRatio_working_3-way'!AM15-'OddsRatio_working_3-way'!R15/3)</f>
        <v>-0.65436455539078908</v>
      </c>
      <c r="AT15" s="11">
        <f>IF(('OddsRatio_working_3-way'!X15=0),IF(Q15&gt;0,-Q15^(1/3),(-Q15)^(1/3)),'OddsRatio_working_3-way'!AN15-'OddsRatio_working_3-way'!R15/3)</f>
        <v>-0.41554905242290746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2.56</v>
      </c>
      <c r="B16" s="4">
        <f>IF('True_Odds_Calculator_3-way'!B17="","",'True_Odds_Calculator_3-way'!B17)</f>
        <v>3.19</v>
      </c>
      <c r="C16" s="4">
        <f>IF('True_Odds_Calculator_3-way'!C17="","",'True_Odds_Calculator_3-way'!C17)</f>
        <v>2.95</v>
      </c>
      <c r="D16" s="9">
        <f t="shared" si="13"/>
        <v>0.37544218843656152</v>
      </c>
      <c r="E16" s="9">
        <f t="shared" si="14"/>
        <v>0.29982000636373651</v>
      </c>
      <c r="F16" s="9">
        <f t="shared" si="15"/>
        <v>0.32473780519970152</v>
      </c>
      <c r="G16" s="9">
        <f t="shared" si="16"/>
        <v>1.0663627686121724</v>
      </c>
      <c r="H16" s="9">
        <f t="shared" si="17"/>
        <v>2.6635259190349889</v>
      </c>
      <c r="I16" s="9">
        <f t="shared" si="18"/>
        <v>3.3353344632606574</v>
      </c>
      <c r="J16" s="9">
        <f t="shared" si="19"/>
        <v>3.0794073987937365</v>
      </c>
      <c r="K16" s="11">
        <f t="shared" si="20"/>
        <v>0.390625</v>
      </c>
      <c r="L16" s="11">
        <f t="shared" si="21"/>
        <v>0.31347962382445144</v>
      </c>
      <c r="M16" s="11">
        <f t="shared" si="22"/>
        <v>0.33898305084745761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-0.27653535279740693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0.23660405929546785</v>
      </c>
      <c r="Q16" s="11">
        <f>2*'OddsRatio_working_3-way'!K16*'OddsRatio_working_3-way'!L16*'OddsRatio_working_3-way'!M16</f>
        <v>8.3018968173848365E-2</v>
      </c>
      <c r="R16" s="11">
        <f t="shared" si="23"/>
        <v>0</v>
      </c>
      <c r="S16" s="11">
        <f t="shared" si="24"/>
        <v>-0.85560148784595647</v>
      </c>
      <c r="T16" s="11">
        <f t="shared" si="25"/>
        <v>-0.30021104836700224</v>
      </c>
      <c r="U16" s="11">
        <f>'OddsRatio_working_3-way'!S16-'OddsRatio_working_3-way'!R16^2/3</f>
        <v>-0.85560148784595647</v>
      </c>
      <c r="V16" s="11">
        <f>'OddsRatio_working_3-way'!S16*'OddsRatio_working_3-way'!R16/3-2*'OddsRatio_working_3-way'!R16^3/27-'OddsRatio_working_3-way'!T16</f>
        <v>0.30021104836700224</v>
      </c>
      <c r="W16" s="11">
        <f>'OddsRatio_working_3-way'!V16^2+4*'OddsRatio_working_3-way'!U16^3/27</f>
        <v>-2.6653873510742998E-3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0.15230894664520603</v>
      </c>
      <c r="Y16" s="11">
        <f>IF('OddsRatio_working_3-way'!W16&gt;=0,IF('OddsRatio_working_3-way'!V16+SQRT('OddsRatio_working_3-way'!W16)&gt;0,0,PI()),ACOS('OddsRatio_working_3-way'!V16/(2*'OddsRatio_working_3-way'!X16)))</f>
        <v>0.17030450710297118</v>
      </c>
      <c r="Z16" s="11">
        <f>'OddsRatio_working_3-way'!X16^(1/3)*COS('OddsRatio_working_3-way'!Y16/3)</f>
        <v>0.53318138430608608</v>
      </c>
      <c r="AA16" s="11">
        <f>'OddsRatio_working_3-way'!X16^(1/3)*COS(('OddsRatio_working_3-way'!Y16+2*PI())/3)</f>
        <v>-0.29283151023429649</v>
      </c>
      <c r="AB16" s="11">
        <f>'OddsRatio_working_3-way'!X16^(1/3)*COS(('OddsRatio_working_3-way'!Y16+4*PI())/3)</f>
        <v>-0.24034987407178945</v>
      </c>
      <c r="AC16" s="11">
        <f>'OddsRatio_working_3-way'!X16^(1/3)*SIN('OddsRatio_working_3-way'!Y16/3)</f>
        <v>3.0300286765935453E-2</v>
      </c>
      <c r="AD16" s="11">
        <f>'OddsRatio_working_3-way'!X16^(1/3)*SIN(('OddsRatio_working_3-way'!Y16+2*PI())/3)</f>
        <v>0.44659848025105642</v>
      </c>
      <c r="AE16" s="11">
        <f>'OddsRatio_working_3-way'!X16^(1/3)*SIN(('OddsRatio_working_3-way'!Y16+4*PI())/3)</f>
        <v>-0.47689876701699185</v>
      </c>
      <c r="AF16" s="11">
        <f>-'OddsRatio_working_3-way'!U16/(3*'OddsRatio_working_3-way'!X16^(1/3))*COS(('OddsRatio_working_3-way'!Y16)/3)</f>
        <v>0.53318138430608619</v>
      </c>
      <c r="AG16" s="11">
        <f>-'OddsRatio_working_3-way'!U16/(3*'OddsRatio_working_3-way'!X16^(1/3))*COS(('OddsRatio_working_3-way'!Y16+2*PI())/3)</f>
        <v>-0.29283151023429654</v>
      </c>
      <c r="AH16" s="11">
        <f>-'OddsRatio_working_3-way'!U16/(3*'OddsRatio_working_3-way'!X16^(1/3))*COS(('OddsRatio_working_3-way'!Y16+4*PI())/3)</f>
        <v>-0.24034987407178951</v>
      </c>
      <c r="AI16" s="11">
        <f>'OddsRatio_working_3-way'!U16/(3*'OddsRatio_working_3-way'!X16^(1/3))*SIN(('OddsRatio_working_3-way'!Y16)/3)</f>
        <v>-3.0300286765935457E-2</v>
      </c>
      <c r="AJ16" s="11">
        <f>'OddsRatio_working_3-way'!U16/(3*'OddsRatio_working_3-way'!X16^(1/3))*SIN(('OddsRatio_working_3-way'!Y16+2*PI())/3)</f>
        <v>-0.44659848025105653</v>
      </c>
      <c r="AK16" s="11">
        <f>'OddsRatio_working_3-way'!U16/(3*'OddsRatio_working_3-way'!X16^(1/3))*SIN(('OddsRatio_working_3-way'!Y16+4*PI())/3)</f>
        <v>0.47689876701699196</v>
      </c>
      <c r="AL16" s="11">
        <f>'OddsRatio_working_3-way'!Z16+'OddsRatio_working_3-way'!AF16</f>
        <v>1.0663627686121724</v>
      </c>
      <c r="AM16" s="11">
        <f>'OddsRatio_working_3-way'!AA16+'OddsRatio_working_3-way'!AG16</f>
        <v>-0.58566302046859309</v>
      </c>
      <c r="AN16" s="11">
        <f>'OddsRatio_working_3-way'!AB16+'OddsRatio_working_3-way'!AH16</f>
        <v>-0.48069974814357896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1.0663627686121724</v>
      </c>
      <c r="AS16" s="11">
        <f>IF(('OddsRatio_working_3-way'!X16=0),IF(Q16&gt;0,-Q16^(1/3),(-Q16)^(1/3)),'OddsRatio_working_3-way'!AM16-'OddsRatio_working_3-way'!R16/3)</f>
        <v>-0.58566302046859309</v>
      </c>
      <c r="AT16" s="11">
        <f>IF(('OddsRatio_working_3-way'!X16=0),IF(Q16&gt;0,-Q16^(1/3),(-Q16)^(1/3)),'OddsRatio_working_3-way'!AN16-'OddsRatio_working_3-way'!R16/3)</f>
        <v>-0.48069974814357896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3.46</v>
      </c>
      <c r="B17" s="4">
        <f>IF('True_Odds_Calculator_3-way'!B18="","",'True_Odds_Calculator_3-way'!B18)</f>
        <v>3.08</v>
      </c>
      <c r="C17" s="4">
        <f>IF('True_Odds_Calculator_3-way'!C18="","",'True_Odds_Calculator_3-way'!C18)</f>
        <v>2.3199999999999998</v>
      </c>
      <c r="D17" s="9">
        <f t="shared" si="13"/>
        <v>0.27535779901862933</v>
      </c>
      <c r="E17" s="9">
        <f t="shared" si="14"/>
        <v>0.31006547400290713</v>
      </c>
      <c r="F17" s="9">
        <f t="shared" si="15"/>
        <v>0.41457672697846354</v>
      </c>
      <c r="G17" s="9">
        <f t="shared" si="16"/>
        <v>1.0697717713054575</v>
      </c>
      <c r="H17" s="9">
        <f t="shared" si="17"/>
        <v>3.6316385574114247</v>
      </c>
      <c r="I17" s="9">
        <f t="shared" si="18"/>
        <v>3.2251252843153511</v>
      </c>
      <c r="J17" s="9">
        <f t="shared" si="19"/>
        <v>2.4120987381232042</v>
      </c>
      <c r="K17" s="11">
        <f t="shared" si="20"/>
        <v>0.28901734104046245</v>
      </c>
      <c r="L17" s="11">
        <f t="shared" si="21"/>
        <v>0.32467532467532467</v>
      </c>
      <c r="M17" s="11">
        <f t="shared" si="22"/>
        <v>0.43103448275862072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-0.27318545516671877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0.23701881136603081</v>
      </c>
      <c r="Q17" s="11">
        <f>2*'OddsRatio_working_3-way'!K17*'OddsRatio_working_3-way'!L17*'OddsRatio_working_3-way'!M17</f>
        <v>8.0893792275095855E-2</v>
      </c>
      <c r="R17" s="11">
        <f t="shared" si="23"/>
        <v>0</v>
      </c>
      <c r="S17" s="11">
        <f t="shared" si="24"/>
        <v>-0.86761138590406917</v>
      </c>
      <c r="T17" s="11">
        <f t="shared" si="25"/>
        <v>-0.2961131009911499</v>
      </c>
      <c r="U17" s="11">
        <f>'OddsRatio_working_3-way'!S17-'OddsRatio_working_3-way'!R17^2/3</f>
        <v>-0.86761138590406917</v>
      </c>
      <c r="V17" s="11">
        <f>'OddsRatio_working_3-way'!S17*'OddsRatio_working_3-way'!R17/3-2*'OddsRatio_working_3-way'!R17^3/27-'OddsRatio_working_3-way'!T17</f>
        <v>0.2961131009911499</v>
      </c>
      <c r="W17" s="11">
        <f>'OddsRatio_working_3-way'!V17^2+4*'OddsRatio_working_3-way'!U17^3/27</f>
        <v>-9.071705738432842E-3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0.15552706703097358</v>
      </c>
      <c r="Y17" s="11">
        <f>IF('OddsRatio_working_3-way'!W17&gt;=0,IF('OddsRatio_working_3-way'!V17+SQRT('OddsRatio_working_3-way'!W17)&gt;0,0,PI()),ACOS('OddsRatio_working_3-way'!V17/(2*'OddsRatio_working_3-way'!X17)))</f>
        <v>0.31120117561124694</v>
      </c>
      <c r="Z17" s="11">
        <f>'OddsRatio_working_3-way'!X17^(1/3)*COS('OddsRatio_working_3-way'!Y17/3)</f>
        <v>0.53488588565272877</v>
      </c>
      <c r="AA17" s="11">
        <f>'OddsRatio_working_3-way'!X17^(1/3)*COS(('OddsRatio_working_3-way'!Y17+2*PI())/3)</f>
        <v>-0.31566807603654073</v>
      </c>
      <c r="AB17" s="11">
        <f>'OddsRatio_working_3-way'!X17^(1/3)*COS(('OddsRatio_working_3-way'!Y17+4*PI())/3)</f>
        <v>-0.21921780961618795</v>
      </c>
      <c r="AC17" s="11">
        <f>'OddsRatio_working_3-way'!X17^(1/3)*SIN('OddsRatio_working_3-way'!Y17/3)</f>
        <v>5.5685587281201765E-2</v>
      </c>
      <c r="AD17" s="11">
        <f>'OddsRatio_working_3-way'!X17^(1/3)*SIN(('OddsRatio_working_3-way'!Y17+2*PI())/3)</f>
        <v>0.43538197146040064</v>
      </c>
      <c r="AE17" s="11">
        <f>'OddsRatio_working_3-way'!X17^(1/3)*SIN(('OddsRatio_working_3-way'!Y17+4*PI())/3)</f>
        <v>-0.49106755874160241</v>
      </c>
      <c r="AF17" s="11">
        <f>-'OddsRatio_working_3-way'!U17/(3*'OddsRatio_working_3-way'!X17^(1/3))*COS(('OddsRatio_working_3-way'!Y17)/3)</f>
        <v>0.53488588565272888</v>
      </c>
      <c r="AG17" s="11">
        <f>-'OddsRatio_working_3-way'!U17/(3*'OddsRatio_working_3-way'!X17^(1/3))*COS(('OddsRatio_working_3-way'!Y17+2*PI())/3)</f>
        <v>-0.31566807603654079</v>
      </c>
      <c r="AH17" s="11">
        <f>-'OddsRatio_working_3-way'!U17/(3*'OddsRatio_working_3-way'!X17^(1/3))*COS(('OddsRatio_working_3-way'!Y17+4*PI())/3)</f>
        <v>-0.21921780961618798</v>
      </c>
      <c r="AI17" s="11">
        <f>'OddsRatio_working_3-way'!U17/(3*'OddsRatio_working_3-way'!X17^(1/3))*SIN(('OddsRatio_working_3-way'!Y17)/3)</f>
        <v>-5.5685587281201772E-2</v>
      </c>
      <c r="AJ17" s="11">
        <f>'OddsRatio_working_3-way'!U17/(3*'OddsRatio_working_3-way'!X17^(1/3))*SIN(('OddsRatio_working_3-way'!Y17+2*PI())/3)</f>
        <v>-0.43538197146040075</v>
      </c>
      <c r="AK17" s="11">
        <f>'OddsRatio_working_3-way'!U17/(3*'OddsRatio_working_3-way'!X17^(1/3))*SIN(('OddsRatio_working_3-way'!Y17+4*PI())/3)</f>
        <v>0.49106755874160252</v>
      </c>
      <c r="AL17" s="11">
        <f>'OddsRatio_working_3-way'!Z17+'OddsRatio_working_3-way'!AF17</f>
        <v>1.0697717713054575</v>
      </c>
      <c r="AM17" s="11">
        <f>'OddsRatio_working_3-way'!AA17+'OddsRatio_working_3-way'!AG17</f>
        <v>-0.63133615207308158</v>
      </c>
      <c r="AN17" s="11">
        <f>'OddsRatio_working_3-way'!AB17+'OddsRatio_working_3-way'!AH17</f>
        <v>-0.43843561923237595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1.0697717713054575</v>
      </c>
      <c r="AS17" s="11">
        <f>IF(('OddsRatio_working_3-way'!X17=0),IF(Q17&gt;0,-Q17^(1/3),(-Q17)^(1/3)),'OddsRatio_working_3-way'!AM17-'OddsRatio_working_3-way'!R17/3)</f>
        <v>-0.63133615207308158</v>
      </c>
      <c r="AT17" s="11">
        <f>IF(('OddsRatio_working_3-way'!X17=0),IF(Q17&gt;0,-Q17^(1/3),(-Q17)^(1/3)),'OddsRatio_working_3-way'!AN17-'OddsRatio_working_3-way'!R17/3)</f>
        <v>-0.43843561923237595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1.91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4.3600000000000003</v>
      </c>
      <c r="D18" s="9">
        <f t="shared" si="13"/>
        <v>0.5115519907887226</v>
      </c>
      <c r="E18" s="9">
        <f t="shared" si="14"/>
        <v>0.26748022217292017</v>
      </c>
      <c r="F18" s="9">
        <f t="shared" si="15"/>
        <v>0.22096778703835723</v>
      </c>
      <c r="G18" s="9">
        <f t="shared" si="16"/>
        <v>1.0492697980722236</v>
      </c>
      <c r="H18" s="9">
        <f t="shared" si="17"/>
        <v>1.9548355162457232</v>
      </c>
      <c r="I18" s="9">
        <f t="shared" si="18"/>
        <v>3.7385941729685035</v>
      </c>
      <c r="J18" s="9">
        <f t="shared" si="19"/>
        <v>4.5255465215226716</v>
      </c>
      <c r="K18" s="11">
        <f t="shared" si="20"/>
        <v>0.52356020942408377</v>
      </c>
      <c r="L18" s="11">
        <f t="shared" si="21"/>
        <v>0.2770083102493075</v>
      </c>
      <c r="M18" s="11">
        <f t="shared" si="22"/>
        <v>0.2293577981651376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-0.26545696125915219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0.22885551353514041</v>
      </c>
      <c r="Q18" s="11">
        <f>2*'OddsRatio_working_3-way'!K18*'OddsRatio_working_3-way'!L18*'OddsRatio_working_3-way'!M18</f>
        <v>6.6527765562540822E-2</v>
      </c>
      <c r="R18" s="11">
        <f t="shared" si="23"/>
        <v>0</v>
      </c>
      <c r="S18" s="11">
        <f t="shared" si="24"/>
        <v>-0.86211908872007448</v>
      </c>
      <c r="T18" s="11">
        <f t="shared" si="25"/>
        <v>-0.25061601416281237</v>
      </c>
      <c r="U18" s="11">
        <f>'OddsRatio_working_3-way'!S18-'OddsRatio_working_3-way'!R18^2/3</f>
        <v>-0.86211908872007448</v>
      </c>
      <c r="V18" s="11">
        <f>'OddsRatio_working_3-way'!S18*'OddsRatio_working_3-way'!R18/3-2*'OddsRatio_working_3-way'!R18^3/27-'OddsRatio_working_3-way'!T18</f>
        <v>0.25061601416281237</v>
      </c>
      <c r="W18" s="11">
        <f>'OddsRatio_working_3-way'!V18^2+4*'OddsRatio_working_3-way'!U18^3/27</f>
        <v>-3.2120417764169726E-2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0.15405259192806908</v>
      </c>
      <c r="Y18" s="11">
        <f>IF('OddsRatio_working_3-way'!W18&gt;=0,IF('OddsRatio_working_3-way'!V18+SQRT('OddsRatio_working_3-way'!W18)&gt;0,0,PI()),ACOS('OddsRatio_working_3-way'!V18/(2*'OddsRatio_working_3-way'!X18)))</f>
        <v>0.62080480512513325</v>
      </c>
      <c r="Z18" s="11">
        <f>'OddsRatio_working_3-way'!X18^(1/3)*COS('OddsRatio_working_3-way'!Y18/3)</f>
        <v>0.52463489903611182</v>
      </c>
      <c r="AA18" s="11">
        <f>'OddsRatio_working_3-way'!X18^(1/3)*COS(('OddsRatio_working_3-way'!Y18+2*PI())/3)</f>
        <v>-0.3577031885729331</v>
      </c>
      <c r="AB18" s="11">
        <f>'OddsRatio_working_3-way'!X18^(1/3)*COS(('OddsRatio_working_3-way'!Y18+4*PI())/3)</f>
        <v>-0.1669317104631789</v>
      </c>
      <c r="AC18" s="11">
        <f>'OddsRatio_working_3-way'!X18^(1/3)*SIN('OddsRatio_working_3-way'!Y18/3)</f>
        <v>0.11014196424036958</v>
      </c>
      <c r="AD18" s="11">
        <f>'OddsRatio_working_3-way'!X18^(1/3)*SIN(('OddsRatio_working_3-way'!Y18+2*PI())/3)</f>
        <v>0.39927616815697231</v>
      </c>
      <c r="AE18" s="11">
        <f>'OddsRatio_working_3-way'!X18^(1/3)*SIN(('OddsRatio_working_3-way'!Y18+4*PI())/3)</f>
        <v>-0.50941813239734179</v>
      </c>
      <c r="AF18" s="11">
        <f>-'OddsRatio_working_3-way'!U18/(3*'OddsRatio_working_3-way'!X18^(1/3))*COS(('OddsRatio_working_3-way'!Y18)/3)</f>
        <v>0.52463489903611182</v>
      </c>
      <c r="AG18" s="11">
        <f>-'OddsRatio_working_3-way'!U18/(3*'OddsRatio_working_3-way'!X18^(1/3))*COS(('OddsRatio_working_3-way'!Y18+2*PI())/3)</f>
        <v>-0.3577031885729331</v>
      </c>
      <c r="AH18" s="11">
        <f>-'OddsRatio_working_3-way'!U18/(3*'OddsRatio_working_3-way'!X18^(1/3))*COS(('OddsRatio_working_3-way'!Y18+4*PI())/3)</f>
        <v>-0.1669317104631789</v>
      </c>
      <c r="AI18" s="11">
        <f>'OddsRatio_working_3-way'!U18/(3*'OddsRatio_working_3-way'!X18^(1/3))*SIN(('OddsRatio_working_3-way'!Y18)/3)</f>
        <v>-0.11014196424036958</v>
      </c>
      <c r="AJ18" s="11">
        <f>'OddsRatio_working_3-way'!U18/(3*'OddsRatio_working_3-way'!X18^(1/3))*SIN(('OddsRatio_working_3-way'!Y18+2*PI())/3)</f>
        <v>-0.39927616815697231</v>
      </c>
      <c r="AK18" s="11">
        <f>'OddsRatio_working_3-way'!U18/(3*'OddsRatio_working_3-way'!X18^(1/3))*SIN(('OddsRatio_working_3-way'!Y18+4*PI())/3)</f>
        <v>0.50941813239734179</v>
      </c>
      <c r="AL18" s="11">
        <f>'OddsRatio_working_3-way'!Z18+'OddsRatio_working_3-way'!AF18</f>
        <v>1.0492697980722236</v>
      </c>
      <c r="AM18" s="11">
        <f>'OddsRatio_working_3-way'!AA18+'OddsRatio_working_3-way'!AG18</f>
        <v>-0.71540637714586619</v>
      </c>
      <c r="AN18" s="11">
        <f>'OddsRatio_working_3-way'!AB18+'OddsRatio_working_3-way'!AH18</f>
        <v>-0.33386342092635779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1.0492697980722236</v>
      </c>
      <c r="AS18" s="11">
        <f>IF(('OddsRatio_working_3-way'!X18=0),IF(Q18&gt;0,-Q18^(1/3),(-Q18)^(1/3)),'OddsRatio_working_3-way'!AM18-'OddsRatio_working_3-way'!R18/3)</f>
        <v>-0.71540637714586619</v>
      </c>
      <c r="AT18" s="11">
        <f>IF(('OddsRatio_working_3-way'!X18=0),IF(Q18&gt;0,-Q18^(1/3),(-Q18)^(1/3)),'OddsRatio_working_3-way'!AN18-'OddsRatio_working_3-way'!R18/3)</f>
        <v>-0.33386342092635779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1.35</v>
      </c>
      <c r="B19" s="4">
        <f>IF('True_Odds_Calculator_3-way'!B20="","",'True_Odds_Calculator_3-way'!B20)</f>
        <v>5.31</v>
      </c>
      <c r="C19" s="4">
        <f>IF('True_Odds_Calculator_3-way'!C20="","",'True_Odds_Calculator_3-way'!C20)</f>
        <v>9.4600000000000009</v>
      </c>
      <c r="D19" s="9">
        <f t="shared" si="13"/>
        <v>0.72514678933302767</v>
      </c>
      <c r="E19" s="9">
        <f t="shared" si="14"/>
        <v>0.17644471234542039</v>
      </c>
      <c r="F19" s="9">
        <f t="shared" si="15"/>
        <v>9.8408498321551921E-2</v>
      </c>
      <c r="G19" s="9">
        <f t="shared" si="16"/>
        <v>1.0829461002540131</v>
      </c>
      <c r="H19" s="9">
        <f t="shared" si="17"/>
        <v>1.3790311350889046</v>
      </c>
      <c r="I19" s="9">
        <f t="shared" si="18"/>
        <v>5.6674976920947948</v>
      </c>
      <c r="J19" s="9">
        <f t="shared" si="19"/>
        <v>10.161724008148951</v>
      </c>
      <c r="K19" s="11">
        <f t="shared" si="20"/>
        <v>0.7407407407407407</v>
      </c>
      <c r="L19" s="11">
        <f t="shared" si="21"/>
        <v>0.18832391713747648</v>
      </c>
      <c r="M19" s="11">
        <f t="shared" si="22"/>
        <v>0.10570824524312895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-0.18818987403930254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0.19347034631929302</v>
      </c>
      <c r="Q19" s="11">
        <f>2*'OddsRatio_working_3-way'!K19*'OddsRatio_working_3-way'!L19*'OddsRatio_working_3-way'!M19</f>
        <v>2.9492430841355645E-2</v>
      </c>
      <c r="R19" s="11">
        <f t="shared" si="23"/>
        <v>0</v>
      </c>
      <c r="S19" s="11">
        <f t="shared" si="24"/>
        <v>-1.0280592795279075</v>
      </c>
      <c r="T19" s="11">
        <f t="shared" si="25"/>
        <v>-0.15671635358657127</v>
      </c>
      <c r="U19" s="11">
        <f>'OddsRatio_working_3-way'!S19-'OddsRatio_working_3-way'!R19^2/3</f>
        <v>-1.0280592795279075</v>
      </c>
      <c r="V19" s="11">
        <f>'OddsRatio_working_3-way'!S19*'OddsRatio_working_3-way'!R19/3-2*'OddsRatio_working_3-way'!R19^3/27-'OddsRatio_working_3-way'!T19</f>
        <v>0.15671635358657127</v>
      </c>
      <c r="W19" s="11">
        <f>'OddsRatio_working_3-way'!V19^2+4*'OddsRatio_working_3-way'!U19^3/27</f>
        <v>-0.13641211782333434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0.20060666321486281</v>
      </c>
      <c r="Y19" s="11">
        <f>IF('OddsRatio_working_3-way'!W19&gt;=0,IF('OddsRatio_working_3-way'!V19+SQRT('OddsRatio_working_3-way'!W19)&gt;0,0,PI()),ACOS('OddsRatio_working_3-way'!V19/(2*'OddsRatio_working_3-way'!X19)))</f>
        <v>1.1695064726811844</v>
      </c>
      <c r="Z19" s="11">
        <f>'OddsRatio_working_3-way'!X19^(1/3)*COS('OddsRatio_working_3-way'!Y19/3)</f>
        <v>0.54147305012700664</v>
      </c>
      <c r="AA19" s="11">
        <f>'OddsRatio_working_3-way'!X19^(1/3)*COS(('OddsRatio_working_3-way'!Y19+2*PI())/3)</f>
        <v>-0.4634020950847037</v>
      </c>
      <c r="AB19" s="11">
        <f>'OddsRatio_working_3-way'!X19^(1/3)*COS(('OddsRatio_working_3-way'!Y19+4*PI())/3)</f>
        <v>-7.8070955042302603E-2</v>
      </c>
      <c r="AC19" s="11">
        <f>'OddsRatio_working_3-way'!X19^(1/3)*SIN('OddsRatio_working_3-way'!Y19/3)</f>
        <v>0.22247103743062557</v>
      </c>
      <c r="AD19" s="11">
        <f>'OddsRatio_working_3-way'!X19^(1/3)*SIN(('OddsRatio_working_3-way'!Y19+2*PI())/3)</f>
        <v>0.35769389815931979</v>
      </c>
      <c r="AE19" s="11">
        <f>'OddsRatio_working_3-way'!X19^(1/3)*SIN(('OddsRatio_working_3-way'!Y19+4*PI())/3)</f>
        <v>-0.58016493558994531</v>
      </c>
      <c r="AF19" s="11">
        <f>-'OddsRatio_working_3-way'!U19/(3*'OddsRatio_working_3-way'!X19^(1/3))*COS(('OddsRatio_working_3-way'!Y19)/3)</f>
        <v>0.54147305012700642</v>
      </c>
      <c r="AG19" s="11">
        <f>-'OddsRatio_working_3-way'!U19/(3*'OddsRatio_working_3-way'!X19^(1/3))*COS(('OddsRatio_working_3-way'!Y19+2*PI())/3)</f>
        <v>-0.46340209508470354</v>
      </c>
      <c r="AH19" s="11">
        <f>-'OddsRatio_working_3-way'!U19/(3*'OddsRatio_working_3-way'!X19^(1/3))*COS(('OddsRatio_working_3-way'!Y19+4*PI())/3)</f>
        <v>-7.8070955042302576E-2</v>
      </c>
      <c r="AI19" s="11">
        <f>'OddsRatio_working_3-way'!U19/(3*'OddsRatio_working_3-way'!X19^(1/3))*SIN(('OddsRatio_working_3-way'!Y19)/3)</f>
        <v>-0.22247103743062549</v>
      </c>
      <c r="AJ19" s="11">
        <f>'OddsRatio_working_3-way'!U19/(3*'OddsRatio_working_3-way'!X19^(1/3))*SIN(('OddsRatio_working_3-way'!Y19+2*PI())/3)</f>
        <v>-0.35769389815931968</v>
      </c>
      <c r="AK19" s="11">
        <f>'OddsRatio_working_3-way'!U19/(3*'OddsRatio_working_3-way'!X19^(1/3))*SIN(('OddsRatio_working_3-way'!Y19+4*PI())/3)</f>
        <v>0.58016493558994509</v>
      </c>
      <c r="AL19" s="11">
        <f>'OddsRatio_working_3-way'!Z19+'OddsRatio_working_3-way'!AF19</f>
        <v>1.0829461002540131</v>
      </c>
      <c r="AM19" s="11">
        <f>'OddsRatio_working_3-way'!AA19+'OddsRatio_working_3-way'!AG19</f>
        <v>-0.92680419016940729</v>
      </c>
      <c r="AN19" s="11">
        <f>'OddsRatio_working_3-way'!AB19+'OddsRatio_working_3-way'!AH19</f>
        <v>-0.15614191008460518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1.0829461002540131</v>
      </c>
      <c r="AS19" s="11">
        <f>IF(('OddsRatio_working_3-way'!X19=0),IF(Q19&gt;0,-Q19^(1/3),(-Q19)^(1/3)),'OddsRatio_working_3-way'!AM19-'OddsRatio_working_3-way'!R19/3)</f>
        <v>-0.92680419016940729</v>
      </c>
      <c r="AT19" s="11">
        <f>IF(('OddsRatio_working_3-way'!X19=0),IF(Q19&gt;0,-Q19^(1/3),(-Q19)^(1/3)),'OddsRatio_working_3-way'!AN19-'OddsRatio_working_3-way'!R19/3)</f>
        <v>-0.15614191008460518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2.2200000000000002</v>
      </c>
      <c r="B20" s="4">
        <f>IF('True_Odds_Calculator_3-way'!B21="","",'True_Odds_Calculator_3-way'!B21)</f>
        <v>3.64</v>
      </c>
      <c r="C20" s="4">
        <f>IF('True_Odds_Calculator_3-way'!C21="","",'True_Odds_Calculator_3-way'!C21)</f>
        <v>3.3</v>
      </c>
      <c r="D20" s="9">
        <f t="shared" si="13"/>
        <v>0.4397932993359252</v>
      </c>
      <c r="E20" s="9">
        <f t="shared" si="14"/>
        <v>0.26621163561769456</v>
      </c>
      <c r="F20" s="9">
        <f t="shared" si="15"/>
        <v>0.29399506504638023</v>
      </c>
      <c r="G20" s="9">
        <f t="shared" si="16"/>
        <v>1.0440946256111943</v>
      </c>
      <c r="H20" s="9">
        <f t="shared" si="17"/>
        <v>2.2737954432456573</v>
      </c>
      <c r="I20" s="9">
        <f t="shared" si="18"/>
        <v>3.7564098116135534</v>
      </c>
      <c r="J20" s="9">
        <f t="shared" si="19"/>
        <v>3.4014176389057464</v>
      </c>
      <c r="K20" s="11">
        <f t="shared" si="20"/>
        <v>0.4504504504504504</v>
      </c>
      <c r="L20" s="11">
        <f t="shared" si="21"/>
        <v>0.27472527472527469</v>
      </c>
      <c r="M20" s="11">
        <f t="shared" si="22"/>
        <v>0.30303030303030304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-0.27779427779427779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0.23100023100023098</v>
      </c>
      <c r="Q20" s="11">
        <f>2*'OddsRatio_working_3-way'!K20*'OddsRatio_working_3-way'!L20*'OddsRatio_working_3-way'!M20</f>
        <v>7.5000075000074981E-2</v>
      </c>
      <c r="R20" s="11">
        <f t="shared" si="23"/>
        <v>0</v>
      </c>
      <c r="S20" s="11">
        <f t="shared" si="24"/>
        <v>-0.83155143739605597</v>
      </c>
      <c r="T20" s="11">
        <f t="shared" si="25"/>
        <v>-0.26998423292079737</v>
      </c>
      <c r="U20" s="11">
        <f>'OddsRatio_working_3-way'!S20-'OddsRatio_working_3-way'!R20^2/3</f>
        <v>-0.83155143739605597</v>
      </c>
      <c r="V20" s="11">
        <f>'OddsRatio_working_3-way'!S20*'OddsRatio_working_3-way'!R20/3-2*'OddsRatio_working_3-way'!R20^3/27-'OddsRatio_working_3-way'!T20</f>
        <v>0.26998423292079737</v>
      </c>
      <c r="W20" s="11">
        <f>'OddsRatio_working_3-way'!V20^2+4*'OddsRatio_working_3-way'!U20^3/27</f>
        <v>-1.2293603266920972E-2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0.14593242382413885</v>
      </c>
      <c r="Y20" s="11">
        <f>IF('OddsRatio_working_3-way'!W20&gt;=0,IF('OddsRatio_working_3-way'!V20+SQRT('OddsRatio_working_3-way'!W20)&gt;0,0,PI()),ACOS('OddsRatio_working_3-way'!V20/(2*'OddsRatio_working_3-way'!X20)))</f>
        <v>0.38967732553664103</v>
      </c>
      <c r="Z20" s="11">
        <f>'OddsRatio_working_3-way'!X20^(1/3)*COS('OddsRatio_working_3-way'!Y20/3)</f>
        <v>0.52204731280559713</v>
      </c>
      <c r="AA20" s="11">
        <f>'OddsRatio_working_3-way'!X20^(1/3)*COS(('OddsRatio_working_3-way'!Y20+2*PI())/3)</f>
        <v>-0.32008135482861982</v>
      </c>
      <c r="AB20" s="11">
        <f>'OddsRatio_working_3-way'!X20^(1/3)*COS(('OddsRatio_working_3-way'!Y20+4*PI())/3)</f>
        <v>-0.20196595797697717</v>
      </c>
      <c r="AC20" s="11">
        <f>'OddsRatio_working_3-way'!X20^(1/3)*SIN('OddsRatio_working_3-way'!Y20/3)</f>
        <v>6.8193956167735367E-2</v>
      </c>
      <c r="AD20" s="11">
        <f>'OddsRatio_working_3-way'!X20^(1/3)*SIN(('OddsRatio_working_3-way'!Y20+2*PI())/3)</f>
        <v>0.41800925678318079</v>
      </c>
      <c r="AE20" s="11">
        <f>'OddsRatio_working_3-way'!X20^(1/3)*SIN(('OddsRatio_working_3-way'!Y20+4*PI())/3)</f>
        <v>-0.48620321295091612</v>
      </c>
      <c r="AF20" s="11">
        <f>-'OddsRatio_working_3-way'!U20/(3*'OddsRatio_working_3-way'!X20^(1/3))*COS(('OddsRatio_working_3-way'!Y20)/3)</f>
        <v>0.52204731280559713</v>
      </c>
      <c r="AG20" s="11">
        <f>-'OddsRatio_working_3-way'!U20/(3*'OddsRatio_working_3-way'!X20^(1/3))*COS(('OddsRatio_working_3-way'!Y20+2*PI())/3)</f>
        <v>-0.32008135482861982</v>
      </c>
      <c r="AH20" s="11">
        <f>-'OddsRatio_working_3-way'!U20/(3*'OddsRatio_working_3-way'!X20^(1/3))*COS(('OddsRatio_working_3-way'!Y20+4*PI())/3)</f>
        <v>-0.20196595797697717</v>
      </c>
      <c r="AI20" s="11">
        <f>'OddsRatio_working_3-way'!U20/(3*'OddsRatio_working_3-way'!X20^(1/3))*SIN(('OddsRatio_working_3-way'!Y20)/3)</f>
        <v>-6.8193956167735367E-2</v>
      </c>
      <c r="AJ20" s="11">
        <f>'OddsRatio_working_3-way'!U20/(3*'OddsRatio_working_3-way'!X20^(1/3))*SIN(('OddsRatio_working_3-way'!Y20+2*PI())/3)</f>
        <v>-0.41800925678318079</v>
      </c>
      <c r="AK20" s="11">
        <f>'OddsRatio_working_3-way'!U20/(3*'OddsRatio_working_3-way'!X20^(1/3))*SIN(('OddsRatio_working_3-way'!Y20+4*PI())/3)</f>
        <v>0.48620321295091612</v>
      </c>
      <c r="AL20" s="11">
        <f>'OddsRatio_working_3-way'!Z20+'OddsRatio_working_3-way'!AF20</f>
        <v>1.0440946256111943</v>
      </c>
      <c r="AM20" s="11">
        <f>'OddsRatio_working_3-way'!AA20+'OddsRatio_working_3-way'!AG20</f>
        <v>-0.64016270965723965</v>
      </c>
      <c r="AN20" s="11">
        <f>'OddsRatio_working_3-way'!AB20+'OddsRatio_working_3-way'!AH20</f>
        <v>-0.40393191595395433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1.0440946256111943</v>
      </c>
      <c r="AS20" s="11">
        <f>IF(('OddsRatio_working_3-way'!X20=0),IF(Q20&gt;0,-Q20^(1/3),(-Q20)^(1/3)),'OddsRatio_working_3-way'!AM20-'OddsRatio_working_3-way'!R20/3)</f>
        <v>-0.64016270965723965</v>
      </c>
      <c r="AT20" s="11">
        <f>IF(('OddsRatio_working_3-way'!X20=0),IF(Q20&gt;0,-Q20^(1/3),(-Q20)^(1/3)),'OddsRatio_working_3-way'!AN20-'OddsRatio_working_3-way'!R20/3)</f>
        <v>-0.40393191595395433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3.89</v>
      </c>
      <c r="B21" s="4">
        <f>IF('True_Odds_Calculator_3-way'!B22="","",'True_Odds_Calculator_3-way'!B22)</f>
        <v>3.49</v>
      </c>
      <c r="C21" s="4">
        <f>IF('True_Odds_Calculator_3-way'!C22="","",'True_Odds_Calculator_3-way'!C22)</f>
        <v>2.04</v>
      </c>
      <c r="D21" s="9">
        <f t="shared" si="13"/>
        <v>0.24711887441520858</v>
      </c>
      <c r="E21" s="9">
        <f t="shared" si="14"/>
        <v>0.27586543175340011</v>
      </c>
      <c r="F21" s="9">
        <f t="shared" si="15"/>
        <v>0.47701569383139125</v>
      </c>
      <c r="G21" s="9">
        <f t="shared" si="16"/>
        <v>1.0541991210458392</v>
      </c>
      <c r="H21" s="9">
        <f t="shared" si="17"/>
        <v>4.0466354598224745</v>
      </c>
      <c r="I21" s="9">
        <f t="shared" si="18"/>
        <v>3.6249558114041402</v>
      </c>
      <c r="J21" s="9">
        <f t="shared" si="19"/>
        <v>2.0963670858876728</v>
      </c>
      <c r="K21" s="11">
        <f t="shared" si="20"/>
        <v>0.25706940874035988</v>
      </c>
      <c r="L21" s="11">
        <f t="shared" si="21"/>
        <v>0.28653295128939826</v>
      </c>
      <c r="M21" s="11">
        <f t="shared" si="22"/>
        <v>0.49019607843137253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-0.27022488048850557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0.23180875387846372</v>
      </c>
      <c r="Q21" s="11">
        <f>2*'OddsRatio_working_3-way'!K21*'OddsRatio_working_3-way'!L21*'OddsRatio_working_3-way'!M21</f>
        <v>7.2214565071172493E-2</v>
      </c>
      <c r="R21" s="11">
        <f t="shared" si="23"/>
        <v>0</v>
      </c>
      <c r="S21" s="11">
        <f t="shared" si="24"/>
        <v>-0.857836456285616</v>
      </c>
      <c r="T21" s="11">
        <f t="shared" si="25"/>
        <v>-0.2672387714285408</v>
      </c>
      <c r="U21" s="11">
        <f>'OddsRatio_working_3-way'!S21-'OddsRatio_working_3-way'!R21^2/3</f>
        <v>-0.857836456285616</v>
      </c>
      <c r="V21" s="11">
        <f>'OddsRatio_working_3-way'!S21*'OddsRatio_working_3-way'!R21/3-2*'OddsRatio_working_3-way'!R21^3/27-'OddsRatio_working_3-way'!T21</f>
        <v>0.2672387714285408</v>
      </c>
      <c r="W21" s="11">
        <f>'OddsRatio_working_3-way'!V21^2+4*'OddsRatio_working_3-way'!U21^3/27</f>
        <v>-2.210456435741881E-2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0.15290611932821285</v>
      </c>
      <c r="Y21" s="11">
        <f>IF('OddsRatio_working_3-way'!W21&gt;=0,IF('OddsRatio_working_3-way'!V21+SQRT('OddsRatio_working_3-way'!W21)&gt;0,0,PI()),ACOS('OddsRatio_working_3-way'!V21/(2*'OddsRatio_working_3-way'!X21)))</f>
        <v>0.50769893939949928</v>
      </c>
      <c r="Z21" s="11">
        <f>'OddsRatio_working_3-way'!X21^(1/3)*COS('OddsRatio_working_3-way'!Y21/3)</f>
        <v>0.52709956052291962</v>
      </c>
      <c r="AA21" s="11">
        <f>'OddsRatio_working_3-way'!X21^(1/3)*COS(('OddsRatio_working_3-way'!Y21+2*PI())/3)</f>
        <v>-0.34154756256206642</v>
      </c>
      <c r="AB21" s="11">
        <f>'OddsRatio_working_3-way'!X21^(1/3)*COS(('OddsRatio_working_3-way'!Y21+4*PI())/3)</f>
        <v>-0.18555199796085325</v>
      </c>
      <c r="AC21" s="11">
        <f>'OddsRatio_working_3-way'!X21^(1/3)*SIN('OddsRatio_working_3-way'!Y21/3)</f>
        <v>9.0064081214898173E-2</v>
      </c>
      <c r="AD21" s="11">
        <f>'OddsRatio_working_3-way'!X21^(1/3)*SIN(('OddsRatio_working_3-way'!Y21+2*PI())/3)</f>
        <v>0.41144956912901248</v>
      </c>
      <c r="AE21" s="11">
        <f>'OddsRatio_working_3-way'!X21^(1/3)*SIN(('OddsRatio_working_3-way'!Y21+4*PI())/3)</f>
        <v>-0.5015136503439106</v>
      </c>
      <c r="AF21" s="11">
        <f>-'OddsRatio_working_3-way'!U21/(3*'OddsRatio_working_3-way'!X21^(1/3))*COS(('OddsRatio_working_3-way'!Y21)/3)</f>
        <v>0.52709956052291951</v>
      </c>
      <c r="AG21" s="11">
        <f>-'OddsRatio_working_3-way'!U21/(3*'OddsRatio_working_3-way'!X21^(1/3))*COS(('OddsRatio_working_3-way'!Y21+2*PI())/3)</f>
        <v>-0.34154756256206636</v>
      </c>
      <c r="AH21" s="11">
        <f>-'OddsRatio_working_3-way'!U21/(3*'OddsRatio_working_3-way'!X21^(1/3))*COS(('OddsRatio_working_3-way'!Y21+4*PI())/3)</f>
        <v>-0.1855519979608532</v>
      </c>
      <c r="AI21" s="11">
        <f>'OddsRatio_working_3-way'!U21/(3*'OddsRatio_working_3-way'!X21^(1/3))*SIN(('OddsRatio_working_3-way'!Y21)/3)</f>
        <v>-9.0064081214898159E-2</v>
      </c>
      <c r="AJ21" s="11">
        <f>'OddsRatio_working_3-way'!U21/(3*'OddsRatio_working_3-way'!X21^(1/3))*SIN(('OddsRatio_working_3-way'!Y21+2*PI())/3)</f>
        <v>-0.41144956912901243</v>
      </c>
      <c r="AK21" s="11">
        <f>'OddsRatio_working_3-way'!U21/(3*'OddsRatio_working_3-way'!X21^(1/3))*SIN(('OddsRatio_working_3-way'!Y21+4*PI())/3)</f>
        <v>0.50151365034391049</v>
      </c>
      <c r="AL21" s="11">
        <f>'OddsRatio_working_3-way'!Z21+'OddsRatio_working_3-way'!AF21</f>
        <v>1.0541991210458392</v>
      </c>
      <c r="AM21" s="11">
        <f>'OddsRatio_working_3-way'!AA21+'OddsRatio_working_3-way'!AG21</f>
        <v>-0.68309512512413284</v>
      </c>
      <c r="AN21" s="11">
        <f>'OddsRatio_working_3-way'!AB21+'OddsRatio_working_3-way'!AH21</f>
        <v>-0.37110399592170645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1.0541991210458392</v>
      </c>
      <c r="AS21" s="11">
        <f>IF(('OddsRatio_working_3-way'!X21=0),IF(Q21&gt;0,-Q21^(1/3),(-Q21)^(1/3)),'OddsRatio_working_3-way'!AM21-'OddsRatio_working_3-way'!R21/3)</f>
        <v>-0.68309512512413284</v>
      </c>
      <c r="AT21" s="11">
        <f>IF(('OddsRatio_working_3-way'!X21=0),IF(Q21&gt;0,-Q21^(1/3),(-Q21)^(1/3)),'OddsRatio_working_3-way'!AN21-'OddsRatio_working_3-way'!R21/3)</f>
        <v>-0.37110399592170645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2.65</v>
      </c>
      <c r="B22" s="4">
        <f>IF('True_Odds_Calculator_3-way'!B23="","",'True_Odds_Calculator_3-way'!B23)</f>
        <v>3.2</v>
      </c>
      <c r="C22" s="4">
        <f>IF('True_Odds_Calculator_3-way'!C23="","",'True_Odds_Calculator_3-way'!C23)</f>
        <v>2.91</v>
      </c>
      <c r="D22" s="9">
        <f t="shared" si="13"/>
        <v>0.36568486032026198</v>
      </c>
      <c r="E22" s="9">
        <f t="shared" si="14"/>
        <v>0.30186005857969167</v>
      </c>
      <c r="F22" s="9">
        <f t="shared" si="15"/>
        <v>0.3324550811000464</v>
      </c>
      <c r="G22" s="9">
        <f t="shared" si="16"/>
        <v>1.0512697125361938</v>
      </c>
      <c r="H22" s="9">
        <f t="shared" si="17"/>
        <v>2.7345950256847198</v>
      </c>
      <c r="I22" s="9">
        <f t="shared" si="18"/>
        <v>3.3127933675796264</v>
      </c>
      <c r="J22" s="9">
        <f t="shared" si="19"/>
        <v>3.0079251509441298</v>
      </c>
      <c r="K22" s="11">
        <f t="shared" si="20"/>
        <v>0.37735849056603776</v>
      </c>
      <c r="L22" s="11">
        <f t="shared" si="21"/>
        <v>0.3125</v>
      </c>
      <c r="M22" s="11">
        <f t="shared" si="22"/>
        <v>0.3436426116838488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-0.28096430655514493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0.23341762303053884</v>
      </c>
      <c r="Q22" s="11">
        <f>2*'OddsRatio_working_3-way'!K22*'OddsRatio_working_3-way'!L22*'OddsRatio_working_3-way'!M22</f>
        <v>8.1047785774492648E-2</v>
      </c>
      <c r="R22" s="11">
        <f t="shared" si="23"/>
        <v>0</v>
      </c>
      <c r="S22" s="11">
        <f t="shared" si="24"/>
        <v>-0.83077322487127347</v>
      </c>
      <c r="T22" s="11">
        <f t="shared" si="25"/>
        <v>-0.28846292530252549</v>
      </c>
      <c r="U22" s="11">
        <f>'OddsRatio_working_3-way'!S22-'OddsRatio_working_3-way'!R22^2/3</f>
        <v>-0.83077322487127347</v>
      </c>
      <c r="V22" s="11">
        <f>'OddsRatio_working_3-way'!S22*'OddsRatio_working_3-way'!R22/3-2*'OddsRatio_working_3-way'!R22^3/27-'OddsRatio_working_3-way'!T22</f>
        <v>0.28846292530252549</v>
      </c>
      <c r="W22" s="11">
        <f>'OddsRatio_working_3-way'!V22^2+4*'OddsRatio_working_3-way'!U22^3/27</f>
        <v>-1.7352908024638042E-3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0.14572761412696825</v>
      </c>
      <c r="Y22" s="11">
        <f>IF('OddsRatio_working_3-way'!W22&gt;=0,IF('OddsRatio_working_3-way'!V22+SQRT('OddsRatio_working_3-way'!W22)&gt;0,0,PI()),ACOS('OddsRatio_working_3-way'!V22/(2*'OddsRatio_working_3-way'!X22)))</f>
        <v>0.14341815169148409</v>
      </c>
      <c r="Z22" s="11">
        <f>'OddsRatio_working_3-way'!X22^(1/3)*COS('OddsRatio_working_3-way'!Y22/3)</f>
        <v>0.52563485626809692</v>
      </c>
      <c r="AA22" s="11">
        <f>'OddsRatio_working_3-way'!X22^(1/3)*COS(('OddsRatio_working_3-way'!Y22+2*PI())/3)</f>
        <v>-0.2845959640084178</v>
      </c>
      <c r="AB22" s="11">
        <f>'OddsRatio_working_3-way'!X22^(1/3)*COS(('OddsRatio_working_3-way'!Y22+4*PI())/3)</f>
        <v>-0.24103889225967923</v>
      </c>
      <c r="AC22" s="11">
        <f>'OddsRatio_working_3-way'!X22^(1/3)*SIN('OddsRatio_working_3-way'!Y22/3)</f>
        <v>2.514768709924611E-2</v>
      </c>
      <c r="AD22" s="11">
        <f>'OddsRatio_working_3-way'!X22^(1/3)*SIN(('OddsRatio_working_3-way'!Y22+2*PI())/3)</f>
        <v>0.44263929509313094</v>
      </c>
      <c r="AE22" s="11">
        <f>'OddsRatio_working_3-way'!X22^(1/3)*SIN(('OddsRatio_working_3-way'!Y22+4*PI())/3)</f>
        <v>-0.46778698219237702</v>
      </c>
      <c r="AF22" s="11">
        <f>-'OddsRatio_working_3-way'!U22/(3*'OddsRatio_working_3-way'!X22^(1/3))*COS(('OddsRatio_working_3-way'!Y22)/3)</f>
        <v>0.52563485626809692</v>
      </c>
      <c r="AG22" s="11">
        <f>-'OddsRatio_working_3-way'!U22/(3*'OddsRatio_working_3-way'!X22^(1/3))*COS(('OddsRatio_working_3-way'!Y22+2*PI())/3)</f>
        <v>-0.2845959640084178</v>
      </c>
      <c r="AH22" s="11">
        <f>-'OddsRatio_working_3-way'!U22/(3*'OddsRatio_working_3-way'!X22^(1/3))*COS(('OddsRatio_working_3-way'!Y22+4*PI())/3)</f>
        <v>-0.24103889225967923</v>
      </c>
      <c r="AI22" s="11">
        <f>'OddsRatio_working_3-way'!U22/(3*'OddsRatio_working_3-way'!X22^(1/3))*SIN(('OddsRatio_working_3-way'!Y22)/3)</f>
        <v>-2.514768709924611E-2</v>
      </c>
      <c r="AJ22" s="11">
        <f>'OddsRatio_working_3-way'!U22/(3*'OddsRatio_working_3-way'!X22^(1/3))*SIN(('OddsRatio_working_3-way'!Y22+2*PI())/3)</f>
        <v>-0.44263929509313094</v>
      </c>
      <c r="AK22" s="11">
        <f>'OddsRatio_working_3-way'!U22/(3*'OddsRatio_working_3-way'!X22^(1/3))*SIN(('OddsRatio_working_3-way'!Y22+4*PI())/3)</f>
        <v>0.46778698219237702</v>
      </c>
      <c r="AL22" s="11">
        <f>'OddsRatio_working_3-way'!Z22+'OddsRatio_working_3-way'!AF22</f>
        <v>1.0512697125361938</v>
      </c>
      <c r="AM22" s="11">
        <f>'OddsRatio_working_3-way'!AA22+'OddsRatio_working_3-way'!AG22</f>
        <v>-0.5691919280168356</v>
      </c>
      <c r="AN22" s="11">
        <f>'OddsRatio_working_3-way'!AB22+'OddsRatio_working_3-way'!AH22</f>
        <v>-0.48207778451935845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1.0512697125361938</v>
      </c>
      <c r="AS22" s="11">
        <f>IF(('OddsRatio_working_3-way'!X22=0),IF(Q22&gt;0,-Q22^(1/3),(-Q22)^(1/3)),'OddsRatio_working_3-way'!AM22-'OddsRatio_working_3-way'!R22/3)</f>
        <v>-0.5691919280168356</v>
      </c>
      <c r="AT22" s="11">
        <f>IF(('OddsRatio_working_3-way'!X22=0),IF(Q22&gt;0,-Q22^(1/3),(-Q22)^(1/3)),'OddsRatio_working_3-way'!AN22-'OddsRatio_working_3-way'!R22/3)</f>
        <v>-0.48207778451935845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2.06</v>
      </c>
      <c r="B23" s="4">
        <f>IF('True_Odds_Calculator_3-way'!B24="","",'True_Odds_Calculator_3-way'!B24)</f>
        <v>3.18</v>
      </c>
      <c r="C23" s="4">
        <f>IF('True_Odds_Calculator_3-way'!C24="","",'True_Odds_Calculator_3-way'!C24)</f>
        <v>4.2699999999999996</v>
      </c>
      <c r="D23" s="9">
        <f t="shared" si="13"/>
        <v>0.47213838318695439</v>
      </c>
      <c r="E23" s="9">
        <f t="shared" si="14"/>
        <v>0.30309179229441674</v>
      </c>
      <c r="F23" s="9">
        <f t="shared" si="15"/>
        <v>0.22476982451862873</v>
      </c>
      <c r="G23" s="9">
        <f t="shared" si="16"/>
        <v>1.0547387696153685</v>
      </c>
      <c r="H23" s="9">
        <f t="shared" si="17"/>
        <v>2.118023095792291</v>
      </c>
      <c r="I23" s="9">
        <f t="shared" si="18"/>
        <v>3.2993305177615033</v>
      </c>
      <c r="J23" s="9">
        <f t="shared" si="19"/>
        <v>4.4489957766422554</v>
      </c>
      <c r="K23" s="11">
        <f t="shared" si="20"/>
        <v>0.4854368932038835</v>
      </c>
      <c r="L23" s="11">
        <f t="shared" si="21"/>
        <v>0.31446540880503143</v>
      </c>
      <c r="M23" s="11">
        <f t="shared" si="22"/>
        <v>0.23419203747072601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-0.27013937836793156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0.23273343163192686</v>
      </c>
      <c r="Q23" s="11">
        <f>2*'OddsRatio_working_3-way'!K23*'OddsRatio_working_3-way'!L23*'OddsRatio_working_3-way'!M23</f>
        <v>7.150028621564572E-2</v>
      </c>
      <c r="R23" s="11">
        <f t="shared" si="23"/>
        <v>0</v>
      </c>
      <c r="S23" s="11">
        <f t="shared" si="24"/>
        <v>-0.86153093650397927</v>
      </c>
      <c r="T23" s="11">
        <f t="shared" si="25"/>
        <v>-0.26467924316558494</v>
      </c>
      <c r="U23" s="11">
        <f>'OddsRatio_working_3-way'!S23-'OddsRatio_working_3-way'!R23^2/3</f>
        <v>-0.86153093650397927</v>
      </c>
      <c r="V23" s="11">
        <f>'OddsRatio_working_3-way'!S23*'OddsRatio_working_3-way'!R23/3-2*'OddsRatio_working_3-way'!R23^3/27-'OddsRatio_working_3-way'!T23</f>
        <v>0.26467924316558494</v>
      </c>
      <c r="W23" s="11">
        <f>'OddsRatio_working_3-way'!V23^2+4*'OddsRatio_working_3-way'!U23^3/27</f>
        <v>-2.4679548966324474E-2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0.15389497289469151</v>
      </c>
      <c r="Y23" s="11">
        <f>IF('OddsRatio_working_3-way'!W23&gt;=0,IF('OddsRatio_working_3-way'!V23+SQRT('OddsRatio_working_3-way'!W23)&gt;0,0,PI()),ACOS('OddsRatio_working_3-way'!V23/(2*'OddsRatio_working_3-way'!X23)))</f>
        <v>0.53565467935119826</v>
      </c>
      <c r="Z23" s="11">
        <f>'OddsRatio_working_3-way'!X23^(1/3)*COS('OddsRatio_working_3-way'!Y23/3)</f>
        <v>0.52736938480768425</v>
      </c>
      <c r="AA23" s="11">
        <f>'OddsRatio_working_3-way'!X23^(1/3)*COS(('OddsRatio_working_3-way'!Y23+2*PI())/3)</f>
        <v>-0.3461097074276096</v>
      </c>
      <c r="AB23" s="11">
        <f>'OddsRatio_working_3-way'!X23^(1/3)*COS(('OddsRatio_working_3-way'!Y23+4*PI())/3)</f>
        <v>-0.18125967738007473</v>
      </c>
      <c r="AC23" s="11">
        <f>'OddsRatio_working_3-way'!X23^(1/3)*SIN('OddsRatio_working_3-way'!Y23/3)</f>
        <v>9.5176209223862329E-2</v>
      </c>
      <c r="AD23" s="11">
        <f>'OddsRatio_working_3-way'!X23^(1/3)*SIN(('OddsRatio_working_3-way'!Y23+2*PI())/3)</f>
        <v>0.40912717980969465</v>
      </c>
      <c r="AE23" s="11">
        <f>'OddsRatio_working_3-way'!X23^(1/3)*SIN(('OddsRatio_working_3-way'!Y23+4*PI())/3)</f>
        <v>-0.50430338903355687</v>
      </c>
      <c r="AF23" s="11">
        <f>-'OddsRatio_working_3-way'!U23/(3*'OddsRatio_working_3-way'!X23^(1/3))*COS(('OddsRatio_working_3-way'!Y23)/3)</f>
        <v>0.52736938480768425</v>
      </c>
      <c r="AG23" s="11">
        <f>-'OddsRatio_working_3-way'!U23/(3*'OddsRatio_working_3-way'!X23^(1/3))*COS(('OddsRatio_working_3-way'!Y23+2*PI())/3)</f>
        <v>-0.3461097074276096</v>
      </c>
      <c r="AH23" s="11">
        <f>-'OddsRatio_working_3-way'!U23/(3*'OddsRatio_working_3-way'!X23^(1/3))*COS(('OddsRatio_working_3-way'!Y23+4*PI())/3)</f>
        <v>-0.18125967738007473</v>
      </c>
      <c r="AI23" s="11">
        <f>'OddsRatio_working_3-way'!U23/(3*'OddsRatio_working_3-way'!X23^(1/3))*SIN(('OddsRatio_working_3-way'!Y23)/3)</f>
        <v>-9.5176209223862329E-2</v>
      </c>
      <c r="AJ23" s="11">
        <f>'OddsRatio_working_3-way'!U23/(3*'OddsRatio_working_3-way'!X23^(1/3))*SIN(('OddsRatio_working_3-way'!Y23+2*PI())/3)</f>
        <v>-0.40912717980969465</v>
      </c>
      <c r="AK23" s="11">
        <f>'OddsRatio_working_3-way'!U23/(3*'OddsRatio_working_3-way'!X23^(1/3))*SIN(('OddsRatio_working_3-way'!Y23+4*PI())/3)</f>
        <v>0.50430338903355687</v>
      </c>
      <c r="AL23" s="11">
        <f>'OddsRatio_working_3-way'!Z23+'OddsRatio_working_3-way'!AF23</f>
        <v>1.0547387696153685</v>
      </c>
      <c r="AM23" s="11">
        <f>'OddsRatio_working_3-way'!AA23+'OddsRatio_working_3-way'!AG23</f>
        <v>-0.69221941485521921</v>
      </c>
      <c r="AN23" s="11">
        <f>'OddsRatio_working_3-way'!AB23+'OddsRatio_working_3-way'!AH23</f>
        <v>-0.36251935476014946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1.0547387696153685</v>
      </c>
      <c r="AS23" s="11">
        <f>IF(('OddsRatio_working_3-way'!X23=0),IF(Q23&gt;0,-Q23^(1/3),(-Q23)^(1/3)),'OddsRatio_working_3-way'!AM23-'OddsRatio_working_3-way'!R23/3)</f>
        <v>-0.69221941485521921</v>
      </c>
      <c r="AT23" s="11">
        <f>IF(('OddsRatio_working_3-way'!X23=0),IF(Q23&gt;0,-Q23^(1/3),(-Q23)^(1/3)),'OddsRatio_working_3-way'!AN23-'OddsRatio_working_3-way'!R23/3)</f>
        <v>-0.36251935476014946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1.92</v>
      </c>
      <c r="B24" s="4">
        <f>IF('True_Odds_Calculator_3-way'!B25="","",'True_Odds_Calculator_3-way'!B25)</f>
        <v>3.5</v>
      </c>
      <c r="C24" s="4">
        <f>IF('True_Odds_Calculator_3-way'!C25="","",'True_Odds_Calculator_3-way'!C25)</f>
        <v>4.41</v>
      </c>
      <c r="D24" s="9">
        <f t="shared" si="13"/>
        <v>0.50750771072549294</v>
      </c>
      <c r="E24" s="9">
        <f t="shared" si="14"/>
        <v>0.27495241503869217</v>
      </c>
      <c r="F24" s="9">
        <f t="shared" si="15"/>
        <v>0.21753987423581514</v>
      </c>
      <c r="G24" s="9">
        <f t="shared" si="16"/>
        <v>1.0547971871558601</v>
      </c>
      <c r="H24" s="9">
        <f t="shared" si="17"/>
        <v>1.9704134121833912</v>
      </c>
      <c r="I24" s="9">
        <f t="shared" si="18"/>
        <v>3.6369929678896504</v>
      </c>
      <c r="J24" s="9">
        <f t="shared" si="19"/>
        <v>4.5968584082014834</v>
      </c>
      <c r="K24" s="11">
        <f t="shared" si="20"/>
        <v>0.52083333333333337</v>
      </c>
      <c r="L24" s="11">
        <f t="shared" si="21"/>
        <v>0.2857142857142857</v>
      </c>
      <c r="M24" s="11">
        <f t="shared" si="22"/>
        <v>0.22675736961451246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-0.26465149551884259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0.23046917179570239</v>
      </c>
      <c r="Q24" s="11">
        <f>2*'OddsRatio_working_3-way'!K24*'OddsRatio_working_3-way'!L24*'OddsRatio_working_3-way'!M24</f>
        <v>6.7487312385271558E-2</v>
      </c>
      <c r="R24" s="11">
        <f t="shared" si="23"/>
        <v>0</v>
      </c>
      <c r="S24" s="11">
        <f t="shared" si="24"/>
        <v>-0.87084023970419433</v>
      </c>
      <c r="T24" s="11">
        <f t="shared" si="25"/>
        <v>-0.25500446257809495</v>
      </c>
      <c r="U24" s="11">
        <f>'OddsRatio_working_3-way'!S24-'OddsRatio_working_3-way'!R24^2/3</f>
        <v>-0.87084023970419433</v>
      </c>
      <c r="V24" s="11">
        <f>'OddsRatio_working_3-way'!S24*'OddsRatio_working_3-way'!R24/3-2*'OddsRatio_working_3-way'!R24^3/27-'OddsRatio_working_3-way'!T24</f>
        <v>0.25500446257809495</v>
      </c>
      <c r="W24" s="11">
        <f>'OddsRatio_working_3-way'!V24^2+4*'OddsRatio_working_3-way'!U24^3/27</f>
        <v>-3.2811653777365196E-2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0.15639607548793241</v>
      </c>
      <c r="Y24" s="11">
        <f>IF('OddsRatio_working_3-way'!W24&gt;=0,IF('OddsRatio_working_3-way'!V24+SQRT('OddsRatio_working_3-way'!W24)&gt;0,0,PI()),ACOS('OddsRatio_working_3-way'!V24/(2*'OddsRatio_working_3-way'!X24)))</f>
        <v>0.617631913573922</v>
      </c>
      <c r="Z24" s="11">
        <f>'OddsRatio_working_3-way'!X24^(1/3)*COS('OddsRatio_working_3-way'!Y24/3)</f>
        <v>0.52739859357793006</v>
      </c>
      <c r="AA24" s="11">
        <f>'OddsRatio_working_3-way'!X24^(1/3)*COS(('OddsRatio_working_3-way'!Y24+2*PI())/3)</f>
        <v>-0.35908327104598858</v>
      </c>
      <c r="AB24" s="11">
        <f>'OddsRatio_working_3-way'!X24^(1/3)*COS(('OddsRatio_working_3-way'!Y24+4*PI())/3)</f>
        <v>-0.16831532253194148</v>
      </c>
      <c r="AC24" s="11">
        <f>'OddsRatio_working_3-way'!X24^(1/3)*SIN('OddsRatio_working_3-way'!Y24/3)</f>
        <v>0.1101399264273378</v>
      </c>
      <c r="AD24" s="11">
        <f>'OddsRatio_working_3-way'!X24^(1/3)*SIN(('OddsRatio_working_3-way'!Y24+2*PI())/3)</f>
        <v>0.40167061674500315</v>
      </c>
      <c r="AE24" s="11">
        <f>'OddsRatio_working_3-way'!X24^(1/3)*SIN(('OddsRatio_working_3-way'!Y24+4*PI())/3)</f>
        <v>-0.51181054317234087</v>
      </c>
      <c r="AF24" s="11">
        <f>-'OddsRatio_working_3-way'!U24/(3*'OddsRatio_working_3-way'!X24^(1/3))*COS(('OddsRatio_working_3-way'!Y24)/3)</f>
        <v>0.52739859357793006</v>
      </c>
      <c r="AG24" s="11">
        <f>-'OddsRatio_working_3-way'!U24/(3*'OddsRatio_working_3-way'!X24^(1/3))*COS(('OddsRatio_working_3-way'!Y24+2*PI())/3)</f>
        <v>-0.35908327104598858</v>
      </c>
      <c r="AH24" s="11">
        <f>-'OddsRatio_working_3-way'!U24/(3*'OddsRatio_working_3-way'!X24^(1/3))*COS(('OddsRatio_working_3-way'!Y24+4*PI())/3)</f>
        <v>-0.16831532253194148</v>
      </c>
      <c r="AI24" s="11">
        <f>'OddsRatio_working_3-way'!U24/(3*'OddsRatio_working_3-way'!X24^(1/3))*SIN(('OddsRatio_working_3-way'!Y24)/3)</f>
        <v>-0.1101399264273378</v>
      </c>
      <c r="AJ24" s="11">
        <f>'OddsRatio_working_3-way'!U24/(3*'OddsRatio_working_3-way'!X24^(1/3))*SIN(('OddsRatio_working_3-way'!Y24+2*PI())/3)</f>
        <v>-0.40167061674500315</v>
      </c>
      <c r="AK24" s="11">
        <f>'OddsRatio_working_3-way'!U24/(3*'OddsRatio_working_3-way'!X24^(1/3))*SIN(('OddsRatio_working_3-way'!Y24+4*PI())/3)</f>
        <v>0.51181054317234087</v>
      </c>
      <c r="AL24" s="11">
        <f>'OddsRatio_working_3-way'!Z24+'OddsRatio_working_3-way'!AF24</f>
        <v>1.0547971871558601</v>
      </c>
      <c r="AM24" s="11">
        <f>'OddsRatio_working_3-way'!AA24+'OddsRatio_working_3-way'!AG24</f>
        <v>-0.71816654209197717</v>
      </c>
      <c r="AN24" s="11">
        <f>'OddsRatio_working_3-way'!AB24+'OddsRatio_working_3-way'!AH24</f>
        <v>-0.33663064506388296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1.0547971871558601</v>
      </c>
      <c r="AS24" s="11">
        <f>IF(('OddsRatio_working_3-way'!X24=0),IF(Q24&gt;0,-Q24^(1/3),(-Q24)^(1/3)),'OddsRatio_working_3-way'!AM24-'OddsRatio_working_3-way'!R24/3)</f>
        <v>-0.71816654209197717</v>
      </c>
      <c r="AT24" s="11">
        <f>IF(('OddsRatio_working_3-way'!X24=0),IF(Q24&gt;0,-Q24^(1/3),(-Q24)^(1/3)),'OddsRatio_working_3-way'!AN24-'OddsRatio_working_3-way'!R24/3)</f>
        <v>-0.33663064506388296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1.63</v>
      </c>
      <c r="B25" s="4">
        <f>IF('True_Odds_Calculator_3-way'!B26="","",'True_Odds_Calculator_3-way'!B26)</f>
        <v>3.83</v>
      </c>
      <c r="C25" s="4">
        <f>IF('True_Odds_Calculator_3-way'!C26="","",'True_Odds_Calculator_3-way'!C26)</f>
        <v>6.43</v>
      </c>
      <c r="D25" s="9">
        <f t="shared" si="13"/>
        <v>0.60062077138497671</v>
      </c>
      <c r="E25" s="9">
        <f t="shared" si="14"/>
        <v>0.25081697084035542</v>
      </c>
      <c r="F25" s="9">
        <f t="shared" si="15"/>
        <v>0.14856225777466781</v>
      </c>
      <c r="G25" s="9">
        <f t="shared" si="16"/>
        <v>1.0554667998812508</v>
      </c>
      <c r="H25" s="9">
        <f t="shared" si="17"/>
        <v>1.6649440839251883</v>
      </c>
      <c r="I25" s="9">
        <f t="shared" si="18"/>
        <v>3.9869710436639405</v>
      </c>
      <c r="J25" s="9">
        <f t="shared" si="19"/>
        <v>6.7311847233551916</v>
      </c>
      <c r="K25" s="11">
        <f t="shared" si="20"/>
        <v>0.61349693251533743</v>
      </c>
      <c r="L25" s="11">
        <f t="shared" si="21"/>
        <v>0.2610966057441253</v>
      </c>
      <c r="M25" s="11">
        <f t="shared" si="22"/>
        <v>0.15552099533437014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-0.24117343180546724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0.22146464760328538</v>
      </c>
      <c r="Q25" s="11">
        <f>2*'OddsRatio_working_3-way'!K25*'OddsRatio_working_3-way'!L25*'OddsRatio_working_3-way'!M25</f>
        <v>4.9823317796014711E-2</v>
      </c>
      <c r="R25" s="11">
        <f t="shared" si="23"/>
        <v>0</v>
      </c>
      <c r="S25" s="11">
        <f t="shared" si="24"/>
        <v>-0.91827962120604079</v>
      </c>
      <c r="T25" s="11">
        <f t="shared" si="25"/>
        <v>-0.20658709138493608</v>
      </c>
      <c r="U25" s="11">
        <f>'OddsRatio_working_3-way'!S25-'OddsRatio_working_3-way'!R25^2/3</f>
        <v>-0.91827962120604079</v>
      </c>
      <c r="V25" s="11">
        <f>'OddsRatio_working_3-way'!S25*'OddsRatio_working_3-way'!R25/3-2*'OddsRatio_working_3-way'!R25^3/27-'OddsRatio_working_3-way'!T25</f>
        <v>0.20658709138493608</v>
      </c>
      <c r="W25" s="11">
        <f>'OddsRatio_working_3-way'!V25^2+4*'OddsRatio_working_3-way'!U25^3/27</f>
        <v>-7.2037000022058068E-2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0.16934818152916936</v>
      </c>
      <c r="Y25" s="11">
        <f>IF('OddsRatio_working_3-way'!W25&gt;=0,IF('OddsRatio_working_3-way'!V25+SQRT('OddsRatio_working_3-way'!W25)&gt;0,0,PI()),ACOS('OddsRatio_working_3-way'!V25/(2*'OddsRatio_working_3-way'!X25)))</f>
        <v>0.91480164764699756</v>
      </c>
      <c r="Z25" s="11">
        <f>'OddsRatio_working_3-way'!X25^(1/3)*COS('OddsRatio_working_3-way'!Y25/3)</f>
        <v>0.5277333999406254</v>
      </c>
      <c r="AA25" s="11">
        <f>'OddsRatio_working_3-way'!X25^(1/3)*COS(('OddsRatio_working_3-way'!Y25+2*PI())/3)</f>
        <v>-0.40771731429587299</v>
      </c>
      <c r="AB25" s="11">
        <f>'OddsRatio_working_3-way'!X25^(1/3)*COS(('OddsRatio_working_3-way'!Y25+4*PI())/3)</f>
        <v>-0.12001608564475259</v>
      </c>
      <c r="AC25" s="11">
        <f>'OddsRatio_working_3-way'!X25^(1/3)*SIN('OddsRatio_working_3-way'!Y25/3)</f>
        <v>0.16610438180791057</v>
      </c>
      <c r="AD25" s="11">
        <f>'OddsRatio_working_3-way'!X25^(1/3)*SIN(('OddsRatio_working_3-way'!Y25+2*PI())/3)</f>
        <v>0.37397833987015955</v>
      </c>
      <c r="AE25" s="11">
        <f>'OddsRatio_working_3-way'!X25^(1/3)*SIN(('OddsRatio_working_3-way'!Y25+4*PI())/3)</f>
        <v>-0.54008272167807003</v>
      </c>
      <c r="AF25" s="11">
        <f>-'OddsRatio_working_3-way'!U25/(3*'OddsRatio_working_3-way'!X25^(1/3))*COS(('OddsRatio_working_3-way'!Y25)/3)</f>
        <v>0.5277333999406254</v>
      </c>
      <c r="AG25" s="11">
        <f>-'OddsRatio_working_3-way'!U25/(3*'OddsRatio_working_3-way'!X25^(1/3))*COS(('OddsRatio_working_3-way'!Y25+2*PI())/3)</f>
        <v>-0.40771731429587299</v>
      </c>
      <c r="AH25" s="11">
        <f>-'OddsRatio_working_3-way'!U25/(3*'OddsRatio_working_3-way'!X25^(1/3))*COS(('OddsRatio_working_3-way'!Y25+4*PI())/3)</f>
        <v>-0.12001608564475259</v>
      </c>
      <c r="AI25" s="11">
        <f>'OddsRatio_working_3-way'!U25/(3*'OddsRatio_working_3-way'!X25^(1/3))*SIN(('OddsRatio_working_3-way'!Y25)/3)</f>
        <v>-0.16610438180791057</v>
      </c>
      <c r="AJ25" s="11">
        <f>'OddsRatio_working_3-way'!U25/(3*'OddsRatio_working_3-way'!X25^(1/3))*SIN(('OddsRatio_working_3-way'!Y25+2*PI())/3)</f>
        <v>-0.37397833987015955</v>
      </c>
      <c r="AK25" s="11">
        <f>'OddsRatio_working_3-way'!U25/(3*'OddsRatio_working_3-way'!X25^(1/3))*SIN(('OddsRatio_working_3-way'!Y25+4*PI())/3)</f>
        <v>0.54008272167807003</v>
      </c>
      <c r="AL25" s="11">
        <f>'OddsRatio_working_3-way'!Z25+'OddsRatio_working_3-way'!AF25</f>
        <v>1.0554667998812508</v>
      </c>
      <c r="AM25" s="11">
        <f>'OddsRatio_working_3-way'!AA25+'OddsRatio_working_3-way'!AG25</f>
        <v>-0.81543462859174598</v>
      </c>
      <c r="AN25" s="11">
        <f>'OddsRatio_working_3-way'!AB25+'OddsRatio_working_3-way'!AH25</f>
        <v>-0.24003217128950519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1.0554667998812508</v>
      </c>
      <c r="AS25" s="11">
        <f>IF(('OddsRatio_working_3-way'!X25=0),IF(Q25&gt;0,-Q25^(1/3),(-Q25)^(1/3)),'OddsRatio_working_3-way'!AM25-'OddsRatio_working_3-way'!R25/3)</f>
        <v>-0.81543462859174598</v>
      </c>
      <c r="AT25" s="11">
        <f>IF(('OddsRatio_working_3-way'!X25=0),IF(Q25&gt;0,-Q25^(1/3),(-Q25)^(1/3)),'OddsRatio_working_3-way'!AN25-'OddsRatio_working_3-way'!R25/3)</f>
        <v>-0.24003217128950519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1.83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4.67</v>
      </c>
      <c r="D26" s="9">
        <f t="shared" si="13"/>
        <v>0.53474270380269651</v>
      </c>
      <c r="E26" s="9">
        <f t="shared" si="14"/>
        <v>0.25894943298387912</v>
      </c>
      <c r="F26" s="9">
        <f t="shared" si="15"/>
        <v>0.20630786321342451</v>
      </c>
      <c r="G26" s="9">
        <f t="shared" si="16"/>
        <v>1.0482629408267452</v>
      </c>
      <c r="H26" s="9">
        <f t="shared" si="17"/>
        <v>1.8700582408861983</v>
      </c>
      <c r="I26" s="9">
        <f t="shared" si="18"/>
        <v>3.8617578284570135</v>
      </c>
      <c r="J26" s="9">
        <f t="shared" si="19"/>
        <v>4.8471249928341544</v>
      </c>
      <c r="K26" s="11">
        <f t="shared" si="20"/>
        <v>0.54644808743169393</v>
      </c>
      <c r="L26" s="11">
        <f t="shared" si="21"/>
        <v>0.26809651474530832</v>
      </c>
      <c r="M26" s="11">
        <f t="shared" si="22"/>
        <v>0.21413276231263384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-0.26087352200820446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0.22680963265215462</v>
      </c>
      <c r="Q26" s="11">
        <f>2*'OddsRatio_working_3-way'!K26*'OddsRatio_working_3-way'!L26*'OddsRatio_working_3-way'!M26</f>
        <v>6.2741253845685935E-2</v>
      </c>
      <c r="R26" s="11">
        <f t="shared" si="23"/>
        <v>0</v>
      </c>
      <c r="S26" s="11">
        <f t="shared" si="24"/>
        <v>-0.86942373800979877</v>
      </c>
      <c r="T26" s="11">
        <f t="shared" si="25"/>
        <v>-0.24050449184226802</v>
      </c>
      <c r="U26" s="11">
        <f>'OddsRatio_working_3-way'!S26-'OddsRatio_working_3-way'!R26^2/3</f>
        <v>-0.86942373800979877</v>
      </c>
      <c r="V26" s="11">
        <f>'OddsRatio_working_3-way'!S26*'OddsRatio_working_3-way'!R26/3-2*'OddsRatio_working_3-way'!R26^3/27-'OddsRatio_working_3-way'!T26</f>
        <v>0.24050449184226802</v>
      </c>
      <c r="W26" s="11">
        <f>'OddsRatio_working_3-way'!V26^2+4*'OddsRatio_working_3-way'!U26^3/27</f>
        <v>-3.9519863245285995E-2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0.15601464181415278</v>
      </c>
      <c r="Y26" s="11">
        <f>IF('OddsRatio_working_3-way'!W26&gt;=0,IF('OddsRatio_working_3-way'!V26+SQRT('OddsRatio_working_3-way'!W26)&gt;0,0,PI()),ACOS('OddsRatio_working_3-way'!V26/(2*'OddsRatio_working_3-way'!X26)))</f>
        <v>0.69073902585249691</v>
      </c>
      <c r="Z26" s="11">
        <f>'OddsRatio_working_3-way'!X26^(1/3)*COS('OddsRatio_working_3-way'!Y26/3)</f>
        <v>0.5241314704133726</v>
      </c>
      <c r="AA26" s="11">
        <f>'OddsRatio_working_3-way'!X26^(1/3)*COS(('OddsRatio_working_3-way'!Y26+2*PI())/3)</f>
        <v>-0.36846397670618963</v>
      </c>
      <c r="AB26" s="11">
        <f>'OddsRatio_working_3-way'!X26^(1/3)*COS(('OddsRatio_working_3-way'!Y26+4*PI())/3)</f>
        <v>-0.15566749370718269</v>
      </c>
      <c r="AC26" s="11">
        <f>'OddsRatio_working_3-way'!X26^(1/3)*SIN('OddsRatio_working_3-way'!Y26/3)</f>
        <v>0.12285810674208221</v>
      </c>
      <c r="AD26" s="11">
        <f>'OddsRatio_working_3-way'!X26^(1/3)*SIN(('OddsRatio_working_3-way'!Y26+2*PI())/3)</f>
        <v>0.39248211492983159</v>
      </c>
      <c r="AE26" s="11">
        <f>'OddsRatio_working_3-way'!X26^(1/3)*SIN(('OddsRatio_working_3-way'!Y26+4*PI())/3)</f>
        <v>-0.51534022167191373</v>
      </c>
      <c r="AF26" s="11">
        <f>-'OddsRatio_working_3-way'!U26/(3*'OddsRatio_working_3-way'!X26^(1/3))*COS(('OddsRatio_working_3-way'!Y26)/3)</f>
        <v>0.52413147041337249</v>
      </c>
      <c r="AG26" s="11">
        <f>-'OddsRatio_working_3-way'!U26/(3*'OddsRatio_working_3-way'!X26^(1/3))*COS(('OddsRatio_working_3-way'!Y26+2*PI())/3)</f>
        <v>-0.36846397670618958</v>
      </c>
      <c r="AH26" s="11">
        <f>-'OddsRatio_working_3-way'!U26/(3*'OddsRatio_working_3-way'!X26^(1/3))*COS(('OddsRatio_working_3-way'!Y26+4*PI())/3)</f>
        <v>-0.15566749370718266</v>
      </c>
      <c r="AI26" s="11">
        <f>'OddsRatio_working_3-way'!U26/(3*'OddsRatio_working_3-way'!X26^(1/3))*SIN(('OddsRatio_working_3-way'!Y26)/3)</f>
        <v>-0.1228581067420822</v>
      </c>
      <c r="AJ26" s="11">
        <f>'OddsRatio_working_3-way'!U26/(3*'OddsRatio_working_3-way'!X26^(1/3))*SIN(('OddsRatio_working_3-way'!Y26+2*PI())/3)</f>
        <v>-0.39248211492983154</v>
      </c>
      <c r="AK26" s="11">
        <f>'OddsRatio_working_3-way'!U26/(3*'OddsRatio_working_3-way'!X26^(1/3))*SIN(('OddsRatio_working_3-way'!Y26+4*PI())/3)</f>
        <v>0.51534022167191362</v>
      </c>
      <c r="AL26" s="11">
        <f>'OddsRatio_working_3-way'!Z26+'OddsRatio_working_3-way'!AF26</f>
        <v>1.0482629408267452</v>
      </c>
      <c r="AM26" s="11">
        <f>'OddsRatio_working_3-way'!AA26+'OddsRatio_working_3-way'!AG26</f>
        <v>-0.73692795341237916</v>
      </c>
      <c r="AN26" s="11">
        <f>'OddsRatio_working_3-way'!AB26+'OddsRatio_working_3-way'!AH26</f>
        <v>-0.31133498741436538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1.0482629408267452</v>
      </c>
      <c r="AS26" s="11">
        <f>IF(('OddsRatio_working_3-way'!X26=0),IF(Q26&gt;0,-Q26^(1/3),(-Q26)^(1/3)),'OddsRatio_working_3-way'!AM26-'OddsRatio_working_3-way'!R26/3)</f>
        <v>-0.73692795341237916</v>
      </c>
      <c r="AT26" s="11">
        <f>IF(('OddsRatio_working_3-way'!X26=0),IF(Q26&gt;0,-Q26^(1/3),(-Q26)^(1/3)),'OddsRatio_working_3-way'!AN26-'OddsRatio_working_3-way'!R26/3)</f>
        <v>-0.31133498741436538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1.64</v>
      </c>
      <c r="B27" s="4">
        <f>IF('True_Odds_Calculator_3-way'!B28="","",'True_Odds_Calculator_3-way'!B28)</f>
        <v>3.83</v>
      </c>
      <c r="C27" s="4">
        <f>IF('True_Odds_Calculator_3-way'!C28="","",'True_Odds_Calculator_3-way'!C28)</f>
        <v>5.78</v>
      </c>
      <c r="D27" s="9">
        <f t="shared" si="13"/>
        <v>0.59125555112715</v>
      </c>
      <c r="E27" s="9">
        <f t="shared" si="14"/>
        <v>0.24649283012510861</v>
      </c>
      <c r="F27" s="9">
        <f t="shared" si="15"/>
        <v>0.16225161874774136</v>
      </c>
      <c r="G27" s="9">
        <f t="shared" si="16"/>
        <v>1.0801813194756509</v>
      </c>
      <c r="H27" s="9">
        <f t="shared" si="17"/>
        <v>1.6913160444644166</v>
      </c>
      <c r="I27" s="9">
        <f t="shared" si="18"/>
        <v>4.0569131341160922</v>
      </c>
      <c r="J27" s="9">
        <f t="shared" si="19"/>
        <v>6.1632667070936122</v>
      </c>
      <c r="K27" s="11">
        <f t="shared" si="20"/>
        <v>0.6097560975609756</v>
      </c>
      <c r="L27" s="11">
        <f t="shared" si="21"/>
        <v>0.2610966057441253</v>
      </c>
      <c r="M27" s="11">
        <f t="shared" si="22"/>
        <v>0.17301038062283736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-0.23846456069157429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0.22723932371814431</v>
      </c>
      <c r="Q27" s="11">
        <f>2*'OddsRatio_working_3-way'!K27*'OddsRatio_working_3-way'!L27*'OddsRatio_working_3-way'!M27</f>
        <v>5.5088320901368316E-2</v>
      </c>
      <c r="R27" s="11">
        <f t="shared" si="23"/>
        <v>0</v>
      </c>
      <c r="S27" s="11">
        <f t="shared" si="24"/>
        <v>-0.95292702219199565</v>
      </c>
      <c r="T27" s="11">
        <f t="shared" si="25"/>
        <v>-0.23101261144048379</v>
      </c>
      <c r="U27" s="11">
        <f>'OddsRatio_working_3-way'!S27-'OddsRatio_working_3-way'!R27^2/3</f>
        <v>-0.95292702219199565</v>
      </c>
      <c r="V27" s="11">
        <f>'OddsRatio_working_3-way'!S27*'OddsRatio_working_3-way'!R27/3-2*'OddsRatio_working_3-way'!R27^3/27-'OddsRatio_working_3-way'!T27</f>
        <v>0.23101261144048379</v>
      </c>
      <c r="W27" s="11">
        <f>'OddsRatio_working_3-way'!V27^2+4*'OddsRatio_working_3-way'!U27^3/27</f>
        <v>-7.4829374084317835E-2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0.17902248513026917</v>
      </c>
      <c r="Y27" s="11">
        <f>IF('OddsRatio_working_3-way'!W27&gt;=0,IF('OddsRatio_working_3-way'!V27+SQRT('OddsRatio_working_3-way'!W27)&gt;0,0,PI()),ACOS('OddsRatio_working_3-way'!V27/(2*'OddsRatio_working_3-way'!X27)))</f>
        <v>0.86950399814744461</v>
      </c>
      <c r="Z27" s="11">
        <f>'OddsRatio_working_3-way'!X27^(1/3)*COS('OddsRatio_working_3-way'!Y27/3)</f>
        <v>0.54009065973782555</v>
      </c>
      <c r="AA27" s="11">
        <f>'OddsRatio_working_3-way'!X27^(1/3)*COS(('OddsRatio_working_3-way'!Y27+2*PI())/3)</f>
        <v>-0.40953839419818028</v>
      </c>
      <c r="AB27" s="11">
        <f>'OddsRatio_working_3-way'!X27^(1/3)*COS(('OddsRatio_working_3-way'!Y27+4*PI())/3)</f>
        <v>-0.13055226553964544</v>
      </c>
      <c r="AC27" s="11">
        <f>'OddsRatio_working_3-way'!X27^(1/3)*SIN('OddsRatio_working_3-way'!Y27/3)</f>
        <v>0.16107271648117683</v>
      </c>
      <c r="AD27" s="11">
        <f>'OddsRatio_working_3-way'!X27^(1/3)*SIN(('OddsRatio_working_3-way'!Y27+2*PI())/3)</f>
        <v>0.38719587343906592</v>
      </c>
      <c r="AE27" s="11">
        <f>'OddsRatio_working_3-way'!X27^(1/3)*SIN(('OddsRatio_working_3-way'!Y27+4*PI())/3)</f>
        <v>-0.54826858992024263</v>
      </c>
      <c r="AF27" s="11">
        <f>-'OddsRatio_working_3-way'!U27/(3*'OddsRatio_working_3-way'!X27^(1/3))*COS(('OddsRatio_working_3-way'!Y27)/3)</f>
        <v>0.54009065973782544</v>
      </c>
      <c r="AG27" s="11">
        <f>-'OddsRatio_working_3-way'!U27/(3*'OddsRatio_working_3-way'!X27^(1/3))*COS(('OddsRatio_working_3-way'!Y27+2*PI())/3)</f>
        <v>-0.40953839419818017</v>
      </c>
      <c r="AH27" s="11">
        <f>-'OddsRatio_working_3-way'!U27/(3*'OddsRatio_working_3-way'!X27^(1/3))*COS(('OddsRatio_working_3-way'!Y27+4*PI())/3)</f>
        <v>-0.13055226553964541</v>
      </c>
      <c r="AI27" s="11">
        <f>'OddsRatio_working_3-way'!U27/(3*'OddsRatio_working_3-way'!X27^(1/3))*SIN(('OddsRatio_working_3-way'!Y27)/3)</f>
        <v>-0.1610727164811768</v>
      </c>
      <c r="AJ27" s="11">
        <f>'OddsRatio_working_3-way'!U27/(3*'OddsRatio_working_3-way'!X27^(1/3))*SIN(('OddsRatio_working_3-way'!Y27+2*PI())/3)</f>
        <v>-0.38719587343906581</v>
      </c>
      <c r="AK27" s="11">
        <f>'OddsRatio_working_3-way'!U27/(3*'OddsRatio_working_3-way'!X27^(1/3))*SIN(('OddsRatio_working_3-way'!Y27+4*PI())/3)</f>
        <v>0.54826858992024252</v>
      </c>
      <c r="AL27" s="11">
        <f>'OddsRatio_working_3-way'!Z27+'OddsRatio_working_3-way'!AF27</f>
        <v>1.0801813194756509</v>
      </c>
      <c r="AM27" s="11">
        <f>'OddsRatio_working_3-way'!AA27+'OddsRatio_working_3-way'!AG27</f>
        <v>-0.81907678839636044</v>
      </c>
      <c r="AN27" s="11">
        <f>'OddsRatio_working_3-way'!AB27+'OddsRatio_working_3-way'!AH27</f>
        <v>-0.26110453107929088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1.0801813194756509</v>
      </c>
      <c r="AS27" s="11">
        <f>IF(('OddsRatio_working_3-way'!X27=0),IF(Q27&gt;0,-Q27^(1/3),(-Q27)^(1/3)),'OddsRatio_working_3-way'!AM27-'OddsRatio_working_3-way'!R27/3)</f>
        <v>-0.81907678839636044</v>
      </c>
      <c r="AT27" s="11">
        <f>IF(('OddsRatio_working_3-way'!X27=0),IF(Q27&gt;0,-Q27^(1/3),(-Q27)^(1/3)),'OddsRatio_working_3-way'!AN27-'OddsRatio_working_3-way'!R27/3)</f>
        <v>-0.26110453107929088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2.37</v>
      </c>
      <c r="B28" s="4">
        <f>IF('True_Odds_Calculator_3-way'!B29="","",'True_Odds_Calculator_3-way'!B29)</f>
        <v>3.25</v>
      </c>
      <c r="C28" s="4">
        <f>IF('True_Odds_Calculator_3-way'!C29="","",'True_Odds_Calculator_3-way'!C29)</f>
        <v>3.35</v>
      </c>
      <c r="D28" s="9">
        <f t="shared" si="13"/>
        <v>0.41160728480382514</v>
      </c>
      <c r="E28" s="9">
        <f t="shared" si="14"/>
        <v>0.29871081936198152</v>
      </c>
      <c r="F28" s="9">
        <f t="shared" si="15"/>
        <v>0.28968189583419346</v>
      </c>
      <c r="G28" s="9">
        <f t="shared" si="16"/>
        <v>1.0434308370526786</v>
      </c>
      <c r="H28" s="9">
        <f t="shared" si="17"/>
        <v>2.4295002467621702</v>
      </c>
      <c r="I28" s="9">
        <f t="shared" si="18"/>
        <v>3.3477193833685264</v>
      </c>
      <c r="J28" s="9">
        <f t="shared" si="19"/>
        <v>3.4520624670737949</v>
      </c>
      <c r="K28" s="11">
        <f t="shared" si="20"/>
        <v>0.42194092827004215</v>
      </c>
      <c r="L28" s="11">
        <f t="shared" si="21"/>
        <v>0.30769230769230771</v>
      </c>
      <c r="M28" s="11">
        <f t="shared" si="22"/>
        <v>0.29850746268656714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-0.28073362496185095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0.23136508305599557</v>
      </c>
      <c r="Q28" s="11">
        <f>2*'OddsRatio_working_3-way'!K28*'OddsRatio_working_3-way'!L28*'OddsRatio_working_3-way'!M28</f>
        <v>7.7509240554772374E-2</v>
      </c>
      <c r="R28" s="11">
        <f t="shared" si="23"/>
        <v>0</v>
      </c>
      <c r="S28" s="11">
        <f t="shared" si="24"/>
        <v>-0.82414453590101966</v>
      </c>
      <c r="T28" s="11">
        <f t="shared" si="25"/>
        <v>-0.27609532190988934</v>
      </c>
      <c r="U28" s="11">
        <f>'OddsRatio_working_3-way'!S28-'OddsRatio_working_3-way'!R28^2/3</f>
        <v>-0.82414453590101966</v>
      </c>
      <c r="V28" s="11">
        <f>'OddsRatio_working_3-way'!S28*'OddsRatio_working_3-way'!R28/3-2*'OddsRatio_working_3-way'!R28^3/27-'OddsRatio_working_3-way'!T28</f>
        <v>0.27609532190988934</v>
      </c>
      <c r="W28" s="11">
        <f>'OddsRatio_working_3-way'!V28^2+4*'OddsRatio_working_3-way'!U28^3/27</f>
        <v>-6.7003635703547088E-3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0.14398697020119575</v>
      </c>
      <c r="Y28" s="11">
        <f>IF('OddsRatio_working_3-way'!W28&gt;=0,IF('OddsRatio_working_3-way'!V28+SQRT('OddsRatio_working_3-way'!W28)&gt;0,0,PI()),ACOS('OddsRatio_working_3-way'!V28/(2*'OddsRatio_working_3-way'!X28)))</f>
        <v>0.28822101198101802</v>
      </c>
      <c r="Z28" s="11">
        <f>'OddsRatio_working_3-way'!X28^(1/3)*COS('OddsRatio_working_3-way'!Y28/3)</f>
        <v>0.5217154185263394</v>
      </c>
      <c r="AA28" s="11">
        <f>'OddsRatio_working_3-way'!X28^(1/3)*COS(('OddsRatio_working_3-way'!Y28+2*PI())/3)</f>
        <v>-0.30439964915070578</v>
      </c>
      <c r="AB28" s="11">
        <f>'OddsRatio_working_3-way'!X28^(1/3)*COS(('OddsRatio_working_3-way'!Y28+4*PI())/3)</f>
        <v>-0.21731576937563329</v>
      </c>
      <c r="AC28" s="11">
        <f>'OddsRatio_working_3-way'!X28^(1/3)*SIN('OddsRatio_working_3-way'!Y28/3)</f>
        <v>5.0277901430215058E-2</v>
      </c>
      <c r="AD28" s="11">
        <f>'OddsRatio_working_3-way'!X28^(1/3)*SIN(('OddsRatio_working_3-way'!Y28+2*PI())/3)</f>
        <v>0.42667985527473307</v>
      </c>
      <c r="AE28" s="11">
        <f>'OddsRatio_working_3-way'!X28^(1/3)*SIN(('OddsRatio_working_3-way'!Y28+4*PI())/3)</f>
        <v>-0.47695775670494811</v>
      </c>
      <c r="AF28" s="11">
        <f>-'OddsRatio_working_3-way'!U28/(3*'OddsRatio_working_3-way'!X28^(1/3))*COS(('OddsRatio_working_3-way'!Y28)/3)</f>
        <v>0.52171541852633929</v>
      </c>
      <c r="AG28" s="11">
        <f>-'OddsRatio_working_3-way'!U28/(3*'OddsRatio_working_3-way'!X28^(1/3))*COS(('OddsRatio_working_3-way'!Y28+2*PI())/3)</f>
        <v>-0.30439964915070572</v>
      </c>
      <c r="AH28" s="11">
        <f>-'OddsRatio_working_3-way'!U28/(3*'OddsRatio_working_3-way'!X28^(1/3))*COS(('OddsRatio_working_3-way'!Y28+4*PI())/3)</f>
        <v>-0.21731576937563327</v>
      </c>
      <c r="AI28" s="11">
        <f>'OddsRatio_working_3-way'!U28/(3*'OddsRatio_working_3-way'!X28^(1/3))*SIN(('OddsRatio_working_3-way'!Y28)/3)</f>
        <v>-5.0277901430215044E-2</v>
      </c>
      <c r="AJ28" s="11">
        <f>'OddsRatio_working_3-way'!U28/(3*'OddsRatio_working_3-way'!X28^(1/3))*SIN(('OddsRatio_working_3-way'!Y28+2*PI())/3)</f>
        <v>-0.42667985527473296</v>
      </c>
      <c r="AK28" s="11">
        <f>'OddsRatio_working_3-way'!U28/(3*'OddsRatio_working_3-way'!X28^(1/3))*SIN(('OddsRatio_working_3-way'!Y28+4*PI())/3)</f>
        <v>0.476957756704948</v>
      </c>
      <c r="AL28" s="11">
        <f>'OddsRatio_working_3-way'!Z28+'OddsRatio_working_3-way'!AF28</f>
        <v>1.0434308370526786</v>
      </c>
      <c r="AM28" s="11">
        <f>'OddsRatio_working_3-way'!AA28+'OddsRatio_working_3-way'!AG28</f>
        <v>-0.60879929830141144</v>
      </c>
      <c r="AN28" s="11">
        <f>'OddsRatio_working_3-way'!AB28+'OddsRatio_working_3-way'!AH28</f>
        <v>-0.43463153875126659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1.0434308370526786</v>
      </c>
      <c r="AS28" s="11">
        <f>IF(('OddsRatio_working_3-way'!X28=0),IF(Q28&gt;0,-Q28^(1/3),(-Q28)^(1/3)),'OddsRatio_working_3-way'!AM28-'OddsRatio_working_3-way'!R28/3)</f>
        <v>-0.60879929830141144</v>
      </c>
      <c r="AT28" s="11">
        <f>IF(('OddsRatio_working_3-way'!X28=0),IF(Q28&gt;0,-Q28^(1/3),(-Q28)^(1/3)),'OddsRatio_working_3-way'!AN28-'OddsRatio_working_3-way'!R28/3)</f>
        <v>-0.43463153875126659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2.69</v>
      </c>
      <c r="B29" s="4">
        <f>IF('True_Odds_Calculator_3-way'!B30="","",'True_Odds_Calculator_3-way'!B30)</f>
        <v>3.04</v>
      </c>
      <c r="C29" s="4">
        <f>IF('True_Odds_Calculator_3-way'!C30="","",'True_Odds_Calculator_3-way'!C30)</f>
        <v>3.06</v>
      </c>
      <c r="D29" s="9">
        <f t="shared" si="13"/>
        <v>0.36221382972499894</v>
      </c>
      <c r="E29" s="9">
        <f t="shared" si="14"/>
        <v>0.31995260420076693</v>
      </c>
      <c r="F29" s="9">
        <f t="shared" si="15"/>
        <v>0.31783356607423391</v>
      </c>
      <c r="G29" s="9">
        <f t="shared" si="16"/>
        <v>1.0418935873360597</v>
      </c>
      <c r="H29" s="9">
        <f t="shared" si="17"/>
        <v>2.760800162597941</v>
      </c>
      <c r="I29" s="9">
        <f t="shared" si="18"/>
        <v>3.125462918165562</v>
      </c>
      <c r="J29" s="9">
        <f t="shared" si="19"/>
        <v>3.1463007899122832</v>
      </c>
      <c r="K29" s="11">
        <f t="shared" si="20"/>
        <v>0.37174721189591081</v>
      </c>
      <c r="L29" s="11">
        <f t="shared" si="21"/>
        <v>0.32894736842105265</v>
      </c>
      <c r="M29" s="11">
        <f t="shared" si="22"/>
        <v>0.32679738562091504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-0.2838159525207069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0.23138290730105388</v>
      </c>
      <c r="Q29" s="11">
        <f>2*'OddsRatio_working_3-way'!K29*'OddsRatio_working_3-way'!L29*'OddsRatio_working_3-way'!M29</f>
        <v>7.9925011157531575E-2</v>
      </c>
      <c r="R29" s="11">
        <f t="shared" si="23"/>
        <v>0</v>
      </c>
      <c r="S29" s="11">
        <f t="shared" si="24"/>
        <v>-0.81525687772667543</v>
      </c>
      <c r="T29" s="11">
        <f t="shared" si="25"/>
        <v>-0.28160859334254768</v>
      </c>
      <c r="U29" s="11">
        <f>'OddsRatio_working_3-way'!S29-'OddsRatio_working_3-way'!R29^2/3</f>
        <v>-0.81525687772667543</v>
      </c>
      <c r="V29" s="11">
        <f>'OddsRatio_working_3-way'!S29*'OddsRatio_working_3-way'!R29/3-2*'OddsRatio_working_3-way'!R29^3/27-'OddsRatio_working_3-way'!T29</f>
        <v>0.28160859334254768</v>
      </c>
      <c r="W29" s="11">
        <f>'OddsRatio_working_3-way'!V29^2+4*'OddsRatio_working_3-way'!U29^3/27</f>
        <v>-9.7147573742870086E-4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0.14166410588236272</v>
      </c>
      <c r="Y29" s="11">
        <f>IF('OddsRatio_working_3-way'!W29&gt;=0,IF('OddsRatio_working_3-way'!V29+SQRT('OddsRatio_working_3-way'!W29)&gt;0,0,PI()),ACOS('OddsRatio_working_3-way'!V29/(2*'OddsRatio_working_3-way'!X29)))</f>
        <v>0.11023158041651637</v>
      </c>
      <c r="Z29" s="11">
        <f>'OddsRatio_working_3-way'!X29^(1/3)*COS('OddsRatio_working_3-way'!Y29/3)</f>
        <v>0.52094679366802987</v>
      </c>
      <c r="AA29" s="11">
        <f>'OddsRatio_working_3-way'!X29^(1/3)*COS(('OddsRatio_working_3-way'!Y29+2*PI())/3)</f>
        <v>-0.27705796969309893</v>
      </c>
      <c r="AB29" s="11">
        <f>'OddsRatio_working_3-way'!X29^(1/3)*COS(('OddsRatio_working_3-way'!Y29+4*PI())/3)</f>
        <v>-0.24388882397493067</v>
      </c>
      <c r="AC29" s="11">
        <f>'OddsRatio_working_3-way'!X29^(1/3)*SIN('OddsRatio_working_3-way'!Y29/3)</f>
        <v>1.9150215209174301E-2</v>
      </c>
      <c r="AD29" s="11">
        <f>'OddsRatio_working_3-way'!X29^(1/3)*SIN(('OddsRatio_working_3-way'!Y29+2*PI())/3)</f>
        <v>0.44157804973197712</v>
      </c>
      <c r="AE29" s="11">
        <f>'OddsRatio_working_3-way'!X29^(1/3)*SIN(('OddsRatio_working_3-way'!Y29+4*PI())/3)</f>
        <v>-0.46072826494115143</v>
      </c>
      <c r="AF29" s="11">
        <f>-'OddsRatio_working_3-way'!U29/(3*'OddsRatio_working_3-way'!X29^(1/3))*COS(('OddsRatio_working_3-way'!Y29)/3)</f>
        <v>0.52094679366802976</v>
      </c>
      <c r="AG29" s="11">
        <f>-'OddsRatio_working_3-way'!U29/(3*'OddsRatio_working_3-way'!X29^(1/3))*COS(('OddsRatio_working_3-way'!Y29+2*PI())/3)</f>
        <v>-0.27705796969309887</v>
      </c>
      <c r="AH29" s="11">
        <f>-'OddsRatio_working_3-way'!U29/(3*'OddsRatio_working_3-way'!X29^(1/3))*COS(('OddsRatio_working_3-way'!Y29+4*PI())/3)</f>
        <v>-0.24388882397493061</v>
      </c>
      <c r="AI29" s="11">
        <f>'OddsRatio_working_3-way'!U29/(3*'OddsRatio_working_3-way'!X29^(1/3))*SIN(('OddsRatio_working_3-way'!Y29)/3)</f>
        <v>-1.9150215209174298E-2</v>
      </c>
      <c r="AJ29" s="11">
        <f>'OddsRatio_working_3-way'!U29/(3*'OddsRatio_working_3-way'!X29^(1/3))*SIN(('OddsRatio_working_3-way'!Y29+2*PI())/3)</f>
        <v>-0.44157804973197706</v>
      </c>
      <c r="AK29" s="11">
        <f>'OddsRatio_working_3-way'!U29/(3*'OddsRatio_working_3-way'!X29^(1/3))*SIN(('OddsRatio_working_3-way'!Y29+4*PI())/3)</f>
        <v>0.46072826494115132</v>
      </c>
      <c r="AL29" s="11">
        <f>'OddsRatio_working_3-way'!Z29+'OddsRatio_working_3-way'!AF29</f>
        <v>1.0418935873360597</v>
      </c>
      <c r="AM29" s="11">
        <f>'OddsRatio_working_3-way'!AA29+'OddsRatio_working_3-way'!AG29</f>
        <v>-0.55411593938619785</v>
      </c>
      <c r="AN29" s="11">
        <f>'OddsRatio_working_3-way'!AB29+'OddsRatio_working_3-way'!AH29</f>
        <v>-0.48777764794986128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1.0418935873360597</v>
      </c>
      <c r="AS29" s="11">
        <f>IF(('OddsRatio_working_3-way'!X29=0),IF(Q29&gt;0,-Q29^(1/3),(-Q29)^(1/3)),'OddsRatio_working_3-way'!AM29-'OddsRatio_working_3-way'!R29/3)</f>
        <v>-0.55411593938619785</v>
      </c>
      <c r="AT29" s="11">
        <f>IF(('OddsRatio_working_3-way'!X29=0),IF(Q29&gt;0,-Q29^(1/3),(-Q29)^(1/3)),'OddsRatio_working_3-way'!AN29-'OddsRatio_working_3-way'!R29/3)</f>
        <v>-0.48777764794986128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3.79</v>
      </c>
      <c r="D30" s="9">
        <f t="shared" si="13"/>
        <v>0.48128035615834897</v>
      </c>
      <c r="E30" s="9">
        <f t="shared" si="14"/>
        <v>0.26358202261692976</v>
      </c>
      <c r="F30" s="9">
        <f t="shared" si="15"/>
        <v>0.25513762122472133</v>
      </c>
      <c r="G30" s="9">
        <f t="shared" si="16"/>
        <v>1.0463990442504905</v>
      </c>
      <c r="H30" s="9">
        <f t="shared" si="17"/>
        <v>2.0777910155780055</v>
      </c>
      <c r="I30" s="9">
        <f t="shared" si="18"/>
        <v>3.7938854481488087</v>
      </c>
      <c r="J30" s="9">
        <f t="shared" si="19"/>
        <v>3.9194533334588679</v>
      </c>
      <c r="K30" s="11">
        <f t="shared" si="20"/>
        <v>0.49261083743842371</v>
      </c>
      <c r="L30" s="11">
        <f t="shared" si="21"/>
        <v>0.27247956403269757</v>
      </c>
      <c r="M30" s="11">
        <f t="shared" si="22"/>
        <v>0.26385224274406333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-0.27173862729755993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0.22984940543200372</v>
      </c>
      <c r="Q30" s="11">
        <f>2*'OddsRatio_working_3-way'!K30*'OddsRatio_working_3-way'!L30*'OddsRatio_working_3-way'!M30</f>
        <v>7.0831866080740769E-2</v>
      </c>
      <c r="R30" s="11">
        <f t="shared" si="23"/>
        <v>0</v>
      </c>
      <c r="S30" s="11">
        <f t="shared" si="24"/>
        <v>-0.84584737811424004</v>
      </c>
      <c r="T30" s="11">
        <f t="shared" si="25"/>
        <v>-0.26066174980408019</v>
      </c>
      <c r="U30" s="11">
        <f>'OddsRatio_working_3-way'!S30-'OddsRatio_working_3-way'!R30^2/3</f>
        <v>-0.84584737811424004</v>
      </c>
      <c r="V30" s="11">
        <f>'OddsRatio_working_3-way'!S30*'OddsRatio_working_3-way'!R30/3-2*'OddsRatio_working_3-way'!R30^3/27-'OddsRatio_working_3-way'!T30</f>
        <v>0.26066174980408019</v>
      </c>
      <c r="W30" s="11">
        <f>'OddsRatio_working_3-way'!V30^2+4*'OddsRatio_working_3-way'!U30^3/27</f>
        <v>-2.1709984535509166E-2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0.14971183348890132</v>
      </c>
      <c r="Y30" s="11">
        <f>IF('OddsRatio_working_3-way'!W30&gt;=0,IF('OddsRatio_working_3-way'!V30+SQRT('OddsRatio_working_3-way'!W30)&gt;0,0,PI()),ACOS('OddsRatio_working_3-way'!V30/(2*'OddsRatio_working_3-way'!X30)))</f>
        <v>0.51448774417561216</v>
      </c>
      <c r="Z30" s="11">
        <f>'OddsRatio_working_3-way'!X30^(1/3)*COS('OddsRatio_working_3-way'!Y30/3)</f>
        <v>0.52319952212524523</v>
      </c>
      <c r="AA30" s="11">
        <f>'OddsRatio_working_3-way'!X30^(1/3)*COS(('OddsRatio_working_3-way'!Y30+2*PI())/3)</f>
        <v>-0.34007612415684518</v>
      </c>
      <c r="AB30" s="11">
        <f>'OddsRatio_working_3-way'!X30^(1/3)*COS(('OddsRatio_working_3-way'!Y30+4*PI())/3)</f>
        <v>-0.18312339796840021</v>
      </c>
      <c r="AC30" s="11">
        <f>'OddsRatio_working_3-way'!X30^(1/3)*SIN('OddsRatio_working_3-way'!Y30/3)</f>
        <v>9.0616698714944433E-2</v>
      </c>
      <c r="AD30" s="11">
        <f>'OddsRatio_working_3-way'!X30^(1/3)*SIN(('OddsRatio_working_3-way'!Y30+2*PI())/3)</f>
        <v>0.40779572805086872</v>
      </c>
      <c r="AE30" s="11">
        <f>'OddsRatio_working_3-way'!X30^(1/3)*SIN(('OddsRatio_working_3-way'!Y30+4*PI())/3)</f>
        <v>-0.49841242676581304</v>
      </c>
      <c r="AF30" s="11">
        <f>-'OddsRatio_working_3-way'!U30/(3*'OddsRatio_working_3-way'!X30^(1/3))*COS(('OddsRatio_working_3-way'!Y30)/3)</f>
        <v>0.52319952212524523</v>
      </c>
      <c r="AG30" s="11">
        <f>-'OddsRatio_working_3-way'!U30/(3*'OddsRatio_working_3-way'!X30^(1/3))*COS(('OddsRatio_working_3-way'!Y30+2*PI())/3)</f>
        <v>-0.34007612415684518</v>
      </c>
      <c r="AH30" s="11">
        <f>-'OddsRatio_working_3-way'!U30/(3*'OddsRatio_working_3-way'!X30^(1/3))*COS(('OddsRatio_working_3-way'!Y30+4*PI())/3)</f>
        <v>-0.18312339796840021</v>
      </c>
      <c r="AI30" s="11">
        <f>'OddsRatio_working_3-way'!U30/(3*'OddsRatio_working_3-way'!X30^(1/3))*SIN(('OddsRatio_working_3-way'!Y30)/3)</f>
        <v>-9.0616698714944433E-2</v>
      </c>
      <c r="AJ30" s="11">
        <f>'OddsRatio_working_3-way'!U30/(3*'OddsRatio_working_3-way'!X30^(1/3))*SIN(('OddsRatio_working_3-way'!Y30+2*PI())/3)</f>
        <v>-0.40779572805086872</v>
      </c>
      <c r="AK30" s="11">
        <f>'OddsRatio_working_3-way'!U30/(3*'OddsRatio_working_3-way'!X30^(1/3))*SIN(('OddsRatio_working_3-way'!Y30+4*PI())/3)</f>
        <v>0.49841242676581304</v>
      </c>
      <c r="AL30" s="11">
        <f>'OddsRatio_working_3-way'!Z30+'OddsRatio_working_3-way'!AF30</f>
        <v>1.0463990442504905</v>
      </c>
      <c r="AM30" s="11">
        <f>'OddsRatio_working_3-way'!AA30+'OddsRatio_working_3-way'!AG30</f>
        <v>-0.68015224831369037</v>
      </c>
      <c r="AN30" s="11">
        <f>'OddsRatio_working_3-way'!AB30+'OddsRatio_working_3-way'!AH30</f>
        <v>-0.36624679593680043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1.0463990442504905</v>
      </c>
      <c r="AS30" s="11">
        <f>IF(('OddsRatio_working_3-way'!X30=0),IF(Q30&gt;0,-Q30^(1/3),(-Q30)^(1/3)),'OddsRatio_working_3-way'!AM30-'OddsRatio_working_3-way'!R30/3)</f>
        <v>-0.68015224831369037</v>
      </c>
      <c r="AT30" s="11">
        <f>IF(('OddsRatio_working_3-way'!X30=0),IF(Q30&gt;0,-Q30^(1/3),(-Q30)^(1/3)),'OddsRatio_working_3-way'!AN30-'OddsRatio_working_3-way'!R30/3)</f>
        <v>-0.36624679593680043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1.94</v>
      </c>
      <c r="B31" s="4">
        <f>IF('True_Odds_Calculator_3-way'!B32="","",'True_Odds_Calculator_3-way'!B32)</f>
        <v>3.68</v>
      </c>
      <c r="C31" s="4">
        <f>IF('True_Odds_Calculator_3-way'!C32="","",'True_Odds_Calculator_3-way'!C32)</f>
        <v>4.13</v>
      </c>
      <c r="D31" s="9">
        <f t="shared" si="13"/>
        <v>0.50377174911336986</v>
      </c>
      <c r="E31" s="9">
        <f t="shared" si="14"/>
        <v>0.26257939870462343</v>
      </c>
      <c r="F31" s="9">
        <f t="shared" si="15"/>
        <v>0.23364885218200648</v>
      </c>
      <c r="G31" s="9">
        <f t="shared" si="16"/>
        <v>1.0478999576481702</v>
      </c>
      <c r="H31" s="9">
        <f t="shared" si="17"/>
        <v>1.9850259601892799</v>
      </c>
      <c r="I31" s="9">
        <f t="shared" si="18"/>
        <v>3.8083718864970963</v>
      </c>
      <c r="J31" s="9">
        <f t="shared" si="19"/>
        <v>4.2799268674387729</v>
      </c>
      <c r="K31" s="11">
        <f t="shared" si="20"/>
        <v>0.51546391752577325</v>
      </c>
      <c r="L31" s="11">
        <f t="shared" si="21"/>
        <v>0.27173913043478259</v>
      </c>
      <c r="M31" s="11">
        <f t="shared" si="22"/>
        <v>0.24213075060532688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-0.26742831312682924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0.22893077187723504</v>
      </c>
      <c r="Q31" s="11">
        <f>2*'OddsRatio_working_3-way'!K31*'OddsRatio_working_3-way'!L31*'OddsRatio_working_3-way'!M31</f>
        <v>6.7831339815477065E-2</v>
      </c>
      <c r="R31" s="11">
        <f t="shared" si="23"/>
        <v>0</v>
      </c>
      <c r="S31" s="11">
        <f t="shared" si="24"/>
        <v>-0.85604537978992323</v>
      </c>
      <c r="T31" s="11">
        <f t="shared" si="25"/>
        <v>-0.25364307549331061</v>
      </c>
      <c r="U31" s="11">
        <f>'OddsRatio_working_3-way'!S31-'OddsRatio_working_3-way'!R31^2/3</f>
        <v>-0.85604537978992323</v>
      </c>
      <c r="V31" s="11">
        <f>'OddsRatio_working_3-way'!S31*'OddsRatio_working_3-way'!R31/3-2*'OddsRatio_working_3-way'!R31^3/27-'OddsRatio_working_3-way'!T31</f>
        <v>0.25364307549331061</v>
      </c>
      <c r="W31" s="11">
        <f>'OddsRatio_working_3-way'!V31^2+4*'OddsRatio_working_3-way'!U31^3/27</f>
        <v>-2.8601749588470796E-2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0.15242749041279927</v>
      </c>
      <c r="Y31" s="11">
        <f>IF('OddsRatio_working_3-way'!W31&gt;=0,IF('OddsRatio_working_3-way'!V31+SQRT('OddsRatio_working_3-way'!W31)&gt;0,0,PI()),ACOS('OddsRatio_working_3-way'!V31/(2*'OddsRatio_working_3-way'!X31)))</f>
        <v>0.5880712033245189</v>
      </c>
      <c r="Z31" s="11">
        <f>'OddsRatio_working_3-way'!X31^(1/3)*COS('OddsRatio_working_3-way'!Y31/3)</f>
        <v>0.52394997882408512</v>
      </c>
      <c r="AA31" s="11">
        <f>'OddsRatio_working_3-way'!X31^(1/3)*COS(('OddsRatio_working_3-way'!Y31+2*PI())/3)</f>
        <v>-0.35207859486244281</v>
      </c>
      <c r="AB31" s="11">
        <f>'OddsRatio_working_3-way'!X31^(1/3)*COS(('OddsRatio_working_3-way'!Y31+4*PI())/3)</f>
        <v>-0.17187138396164225</v>
      </c>
      <c r="AC31" s="11">
        <f>'OddsRatio_working_3-way'!X31^(1/3)*SIN('OddsRatio_working_3-way'!Y31/3)</f>
        <v>0.10404268172348877</v>
      </c>
      <c r="AD31" s="11">
        <f>'OddsRatio_working_3-way'!X31^(1/3)*SIN(('OddsRatio_working_3-way'!Y31+2*PI())/3)</f>
        <v>0.40173265111223205</v>
      </c>
      <c r="AE31" s="11">
        <f>'OddsRatio_working_3-way'!X31^(1/3)*SIN(('OddsRatio_working_3-way'!Y31+4*PI())/3)</f>
        <v>-0.50577533283572085</v>
      </c>
      <c r="AF31" s="11">
        <f>-'OddsRatio_working_3-way'!U31/(3*'OddsRatio_working_3-way'!X31^(1/3))*COS(('OddsRatio_working_3-way'!Y31)/3)</f>
        <v>0.52394997882408512</v>
      </c>
      <c r="AG31" s="11">
        <f>-'OddsRatio_working_3-way'!U31/(3*'OddsRatio_working_3-way'!X31^(1/3))*COS(('OddsRatio_working_3-way'!Y31+2*PI())/3)</f>
        <v>-0.35207859486244281</v>
      </c>
      <c r="AH31" s="11">
        <f>-'OddsRatio_working_3-way'!U31/(3*'OddsRatio_working_3-way'!X31^(1/3))*COS(('OddsRatio_working_3-way'!Y31+4*PI())/3)</f>
        <v>-0.17187138396164225</v>
      </c>
      <c r="AI31" s="11">
        <f>'OddsRatio_working_3-way'!U31/(3*'OddsRatio_working_3-way'!X31^(1/3))*SIN(('OddsRatio_working_3-way'!Y31)/3)</f>
        <v>-0.10404268172348877</v>
      </c>
      <c r="AJ31" s="11">
        <f>'OddsRatio_working_3-way'!U31/(3*'OddsRatio_working_3-way'!X31^(1/3))*SIN(('OddsRatio_working_3-way'!Y31+2*PI())/3)</f>
        <v>-0.40173265111223205</v>
      </c>
      <c r="AK31" s="11">
        <f>'OddsRatio_working_3-way'!U31/(3*'OddsRatio_working_3-way'!X31^(1/3))*SIN(('OddsRatio_working_3-way'!Y31+4*PI())/3)</f>
        <v>0.50577533283572085</v>
      </c>
      <c r="AL31" s="11">
        <f>'OddsRatio_working_3-way'!Z31+'OddsRatio_working_3-way'!AF31</f>
        <v>1.0478999576481702</v>
      </c>
      <c r="AM31" s="11">
        <f>'OddsRatio_working_3-way'!AA31+'OddsRatio_working_3-way'!AG31</f>
        <v>-0.70415718972488561</v>
      </c>
      <c r="AN31" s="11">
        <f>'OddsRatio_working_3-way'!AB31+'OddsRatio_working_3-way'!AH31</f>
        <v>-0.34374276792328451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1.0478999576481702</v>
      </c>
      <c r="AS31" s="11">
        <f>IF(('OddsRatio_working_3-way'!X31=0),IF(Q31&gt;0,-Q31^(1/3),(-Q31)^(1/3)),'OddsRatio_working_3-way'!AM31-'OddsRatio_working_3-way'!R31/3)</f>
        <v>-0.70415718972488561</v>
      </c>
      <c r="AT31" s="11">
        <f>IF(('OddsRatio_working_3-way'!X31=0),IF(Q31&gt;0,-Q31^(1/3),(-Q31)^(1/3)),'OddsRatio_working_3-way'!AN31-'OddsRatio_working_3-way'!R31/3)</f>
        <v>-0.34374276792328451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1.69</v>
      </c>
      <c r="B32" s="4">
        <f>IF('True_Odds_Calculator_3-way'!B33="","",'True_Odds_Calculator_3-way'!B33)</f>
        <v>4.0199999999999996</v>
      </c>
      <c r="C32" s="4">
        <f>IF('True_Odds_Calculator_3-way'!C33="","",'True_Odds_Calculator_3-way'!C33)</f>
        <v>5.26</v>
      </c>
      <c r="D32" s="9">
        <f t="shared" si="13"/>
        <v>0.57888461861700458</v>
      </c>
      <c r="E32" s="9">
        <f t="shared" si="14"/>
        <v>0.23900829608940838</v>
      </c>
      <c r="F32" s="9">
        <f t="shared" si="15"/>
        <v>0.18210708529358705</v>
      </c>
      <c r="G32" s="9">
        <f t="shared" si="16"/>
        <v>1.0542897967991545</v>
      </c>
      <c r="H32" s="9">
        <f t="shared" si="17"/>
        <v>1.7274599597914162</v>
      </c>
      <c r="I32" s="9">
        <f t="shared" si="18"/>
        <v>4.1839551863334457</v>
      </c>
      <c r="J32" s="9">
        <f t="shared" si="19"/>
        <v>5.4912745343643987</v>
      </c>
      <c r="K32" s="11">
        <f t="shared" si="20"/>
        <v>0.59171597633136097</v>
      </c>
      <c r="L32" s="11">
        <f t="shared" si="21"/>
        <v>0.24875621890547267</v>
      </c>
      <c r="M32" s="11">
        <f t="shared" si="22"/>
        <v>0.19011406844106465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-0.24840888813072337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0.22302822065343186</v>
      </c>
      <c r="Q32" s="11">
        <f>2*'OddsRatio_working_3-way'!K32*'OddsRatio_working_3-way'!L32*'OddsRatio_working_3-way'!M32</f>
        <v>5.5966931155189928E-2</v>
      </c>
      <c r="R32" s="11">
        <f t="shared" si="23"/>
        <v>0</v>
      </c>
      <c r="S32" s="11">
        <f t="shared" si="24"/>
        <v>-0.89782705575359645</v>
      </c>
      <c r="T32" s="11">
        <f t="shared" si="25"/>
        <v>-0.22530164510755243</v>
      </c>
      <c r="U32" s="11">
        <f>'OddsRatio_working_3-way'!S32-'OddsRatio_working_3-way'!R32^2/3</f>
        <v>-0.89782705575359645</v>
      </c>
      <c r="V32" s="11">
        <f>'OddsRatio_working_3-way'!S32*'OddsRatio_working_3-way'!R32/3-2*'OddsRatio_working_3-way'!R32^3/27-'OddsRatio_working_3-way'!T32</f>
        <v>0.22530164510755243</v>
      </c>
      <c r="W32" s="11">
        <f>'OddsRatio_working_3-way'!V32^2+4*'OddsRatio_working_3-way'!U32^3/27</f>
        <v>-5.645879593781003E-2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0.16372204129711701</v>
      </c>
      <c r="Y32" s="11">
        <f>IF('OddsRatio_working_3-way'!W32&gt;=0,IF('OddsRatio_working_3-way'!V32+SQRT('OddsRatio_working_3-way'!W32)&gt;0,0,PI()),ACOS('OddsRatio_working_3-way'!V32/(2*'OddsRatio_working_3-way'!X32)))</f>
        <v>0.81198214906933608</v>
      </c>
      <c r="Z32" s="11">
        <f>'OddsRatio_working_3-way'!X32^(1/3)*COS('OddsRatio_working_3-way'!Y32/3)</f>
        <v>0.52714489839957723</v>
      </c>
      <c r="AA32" s="11">
        <f>'OddsRatio_working_3-way'!X32^(1/3)*COS(('OddsRatio_working_3-way'!Y32+2*PI())/3)</f>
        <v>-0.39024310881310886</v>
      </c>
      <c r="AB32" s="11">
        <f>'OddsRatio_working_3-way'!X32^(1/3)*COS(('OddsRatio_working_3-way'!Y32+4*PI())/3)</f>
        <v>-0.13690178958646856</v>
      </c>
      <c r="AC32" s="11">
        <f>'OddsRatio_working_3-way'!X32^(1/3)*SIN('OddsRatio_working_3-way'!Y32/3)</f>
        <v>0.14626667885235575</v>
      </c>
      <c r="AD32" s="11">
        <f>'OddsRatio_working_3-way'!X32^(1/3)*SIN(('OddsRatio_working_3-way'!Y32+2*PI())/3)</f>
        <v>0.38338753406322296</v>
      </c>
      <c r="AE32" s="11">
        <f>'OddsRatio_working_3-way'!X32^(1/3)*SIN(('OddsRatio_working_3-way'!Y32+4*PI())/3)</f>
        <v>-0.52965421291557868</v>
      </c>
      <c r="AF32" s="11">
        <f>-'OddsRatio_working_3-way'!U32/(3*'OddsRatio_working_3-way'!X32^(1/3))*COS(('OddsRatio_working_3-way'!Y32)/3)</f>
        <v>0.52714489839957723</v>
      </c>
      <c r="AG32" s="11">
        <f>-'OddsRatio_working_3-way'!U32/(3*'OddsRatio_working_3-way'!X32^(1/3))*COS(('OddsRatio_working_3-way'!Y32+2*PI())/3)</f>
        <v>-0.39024310881310886</v>
      </c>
      <c r="AH32" s="11">
        <f>-'OddsRatio_working_3-way'!U32/(3*'OddsRatio_working_3-way'!X32^(1/3))*COS(('OddsRatio_working_3-way'!Y32+4*PI())/3)</f>
        <v>-0.13690178958646856</v>
      </c>
      <c r="AI32" s="11">
        <f>'OddsRatio_working_3-way'!U32/(3*'OddsRatio_working_3-way'!X32^(1/3))*SIN(('OddsRatio_working_3-way'!Y32)/3)</f>
        <v>-0.14626667885235575</v>
      </c>
      <c r="AJ32" s="11">
        <f>'OddsRatio_working_3-way'!U32/(3*'OddsRatio_working_3-way'!X32^(1/3))*SIN(('OddsRatio_working_3-way'!Y32+2*PI())/3)</f>
        <v>-0.38338753406322296</v>
      </c>
      <c r="AK32" s="11">
        <f>'OddsRatio_working_3-way'!U32/(3*'OddsRatio_working_3-way'!X32^(1/3))*SIN(('OddsRatio_working_3-way'!Y32+4*PI())/3)</f>
        <v>0.52965421291557868</v>
      </c>
      <c r="AL32" s="11">
        <f>'OddsRatio_working_3-way'!Z32+'OddsRatio_working_3-way'!AF32</f>
        <v>1.0542897967991545</v>
      </c>
      <c r="AM32" s="11">
        <f>'OddsRatio_working_3-way'!AA32+'OddsRatio_working_3-way'!AG32</f>
        <v>-0.78048621762621773</v>
      </c>
      <c r="AN32" s="11">
        <f>'OddsRatio_working_3-way'!AB32+'OddsRatio_working_3-way'!AH32</f>
        <v>-0.27380357917293713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1.0542897967991545</v>
      </c>
      <c r="AS32" s="11">
        <f>IF(('OddsRatio_working_3-way'!X32=0),IF(Q32&gt;0,-Q32^(1/3),(-Q32)^(1/3)),'OddsRatio_working_3-way'!AM32-'OddsRatio_working_3-way'!R32/3)</f>
        <v>-0.78048621762621773</v>
      </c>
      <c r="AT32" s="11">
        <f>IF(('OddsRatio_working_3-way'!X32=0),IF(Q32&gt;0,-Q32^(1/3),(-Q32)^(1/3)),'OddsRatio_working_3-way'!AN32-'OddsRatio_working_3-way'!R32/3)</f>
        <v>-0.27380357917293713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1.83</v>
      </c>
      <c r="B33" s="4">
        <f>IF('True_Odds_Calculator_3-way'!B34="","",'True_Odds_Calculator_3-way'!B34)</f>
        <v>3.77</v>
      </c>
      <c r="C33" s="4">
        <f>IF('True_Odds_Calculator_3-way'!C34="","",'True_Odds_Calculator_3-way'!C34)</f>
        <v>4.38</v>
      </c>
      <c r="D33" s="9">
        <f t="shared" si="13"/>
        <v>0.53023992741953252</v>
      </c>
      <c r="E33" s="9">
        <f t="shared" si="14"/>
        <v>0.25273669673748006</v>
      </c>
      <c r="F33" s="9">
        <f t="shared" si="15"/>
        <v>0.21702337584298736</v>
      </c>
      <c r="G33" s="9">
        <f t="shared" si="16"/>
        <v>1.0673960254467914</v>
      </c>
      <c r="H33" s="9">
        <f t="shared" si="17"/>
        <v>1.8859387011208368</v>
      </c>
      <c r="I33" s="9">
        <f t="shared" si="18"/>
        <v>3.956686990487611</v>
      </c>
      <c r="J33" s="9">
        <f t="shared" si="19"/>
        <v>4.6077985660101541</v>
      </c>
      <c r="K33" s="11">
        <f t="shared" si="20"/>
        <v>0.54644808743169393</v>
      </c>
      <c r="L33" s="11">
        <f t="shared" si="21"/>
        <v>0.26525198938992045</v>
      </c>
      <c r="M33" s="11">
        <f t="shared" si="22"/>
        <v>0.22831050228310504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-0.25716272038395049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0.23098770940210656</v>
      </c>
      <c r="Q33" s="11">
        <f>2*'OddsRatio_working_3-way'!K33*'OddsRatio_working_3-way'!L33*'OddsRatio_working_3-way'!M33</f>
        <v>6.6185590086563481E-2</v>
      </c>
      <c r="R33" s="11">
        <f t="shared" si="23"/>
        <v>0</v>
      </c>
      <c r="S33" s="11">
        <f t="shared" si="24"/>
        <v>-0.89821615301485391</v>
      </c>
      <c r="T33" s="11">
        <f t="shared" si="25"/>
        <v>-0.25736852521915582</v>
      </c>
      <c r="U33" s="11">
        <f>'OddsRatio_working_3-way'!S33-'OddsRatio_working_3-way'!R33^2/3</f>
        <v>-0.89821615301485391</v>
      </c>
      <c r="V33" s="11">
        <f>'OddsRatio_working_3-way'!S33*'OddsRatio_working_3-way'!R33/3-2*'OddsRatio_working_3-way'!R33^3/27-'OddsRatio_working_3-way'!T33</f>
        <v>0.25736852521915582</v>
      </c>
      <c r="W33" s="11">
        <f>'OddsRatio_working_3-way'!V33^2+4*'OddsRatio_working_3-way'!U33^3/27</f>
        <v>-4.1120529314942963E-2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0.16382848278643902</v>
      </c>
      <c r="Y33" s="11">
        <f>IF('OddsRatio_working_3-way'!W33&gt;=0,IF('OddsRatio_working_3-way'!V33+SQRT('OddsRatio_working_3-way'!W33)&gt;0,0,PI()),ACOS('OddsRatio_working_3-way'!V33/(2*'OddsRatio_working_3-way'!X33)))</f>
        <v>0.66732237221844692</v>
      </c>
      <c r="Z33" s="11">
        <f>'OddsRatio_working_3-way'!X33^(1/3)*COS('OddsRatio_working_3-way'!Y33/3)</f>
        <v>0.53369801272339568</v>
      </c>
      <c r="AA33" s="11">
        <f>'OddsRatio_working_3-way'!X33^(1/3)*COS(('OddsRatio_working_3-way'!Y33+2*PI())/3)</f>
        <v>-0.37139020238047848</v>
      </c>
      <c r="AB33" s="11">
        <f>'OddsRatio_working_3-way'!X33^(1/3)*COS(('OddsRatio_working_3-way'!Y33+4*PI())/3)</f>
        <v>-0.16230781034291739</v>
      </c>
      <c r="AC33" s="11">
        <f>'OddsRatio_working_3-way'!X33^(1/3)*SIN('OddsRatio_working_3-way'!Y33/3)</f>
        <v>0.12071377532569684</v>
      </c>
      <c r="AD33" s="11">
        <f>'OddsRatio_working_3-way'!X33^(1/3)*SIN(('OddsRatio_working_3-way'!Y33+2*PI())/3)</f>
        <v>0.40183914930488279</v>
      </c>
      <c r="AE33" s="11">
        <f>'OddsRatio_working_3-way'!X33^(1/3)*SIN(('OddsRatio_working_3-way'!Y33+4*PI())/3)</f>
        <v>-0.52255292463057967</v>
      </c>
      <c r="AF33" s="11">
        <f>-'OddsRatio_working_3-way'!U33/(3*'OddsRatio_working_3-way'!X33^(1/3))*COS(('OddsRatio_working_3-way'!Y33)/3)</f>
        <v>0.53369801272339568</v>
      </c>
      <c r="AG33" s="11">
        <f>-'OddsRatio_working_3-way'!U33/(3*'OddsRatio_working_3-way'!X33^(1/3))*COS(('OddsRatio_working_3-way'!Y33+2*PI())/3)</f>
        <v>-0.37139020238047848</v>
      </c>
      <c r="AH33" s="11">
        <f>-'OddsRatio_working_3-way'!U33/(3*'OddsRatio_working_3-way'!X33^(1/3))*COS(('OddsRatio_working_3-way'!Y33+4*PI())/3)</f>
        <v>-0.16230781034291739</v>
      </c>
      <c r="AI33" s="11">
        <f>'OddsRatio_working_3-way'!U33/(3*'OddsRatio_working_3-way'!X33^(1/3))*SIN(('OddsRatio_working_3-way'!Y33)/3)</f>
        <v>-0.12071377532569684</v>
      </c>
      <c r="AJ33" s="11">
        <f>'OddsRatio_working_3-way'!U33/(3*'OddsRatio_working_3-way'!X33^(1/3))*SIN(('OddsRatio_working_3-way'!Y33+2*PI())/3)</f>
        <v>-0.40183914930488279</v>
      </c>
      <c r="AK33" s="11">
        <f>'OddsRatio_working_3-way'!U33/(3*'OddsRatio_working_3-way'!X33^(1/3))*SIN(('OddsRatio_working_3-way'!Y33+4*PI())/3)</f>
        <v>0.52255292463057967</v>
      </c>
      <c r="AL33" s="11">
        <f>'OddsRatio_working_3-way'!Z33+'OddsRatio_working_3-way'!AF33</f>
        <v>1.0673960254467914</v>
      </c>
      <c r="AM33" s="11">
        <f>'OddsRatio_working_3-way'!AA33+'OddsRatio_working_3-way'!AG33</f>
        <v>-0.74278040476095697</v>
      </c>
      <c r="AN33" s="11">
        <f>'OddsRatio_working_3-way'!AB33+'OddsRatio_working_3-way'!AH33</f>
        <v>-0.32461562068583477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1.0673960254467914</v>
      </c>
      <c r="AS33" s="11">
        <f>IF(('OddsRatio_working_3-way'!X33=0),IF(Q33&gt;0,-Q33^(1/3),(-Q33)^(1/3)),'OddsRatio_working_3-way'!AM33-'OddsRatio_working_3-way'!R33/3)</f>
        <v>-0.74278040476095697</v>
      </c>
      <c r="AT33" s="11">
        <f>IF(('OddsRatio_working_3-way'!X33=0),IF(Q33&gt;0,-Q33^(1/3),(-Q33)^(1/3)),'OddsRatio_working_3-way'!AN33-'OddsRatio_working_3-way'!R33/3)</f>
        <v>-0.32461562068583477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1.74</v>
      </c>
      <c r="B34" s="4">
        <f>IF('True_Odds_Calculator_3-way'!B35="","",'True_Odds_Calculator_3-way'!B35)</f>
        <v>3.68</v>
      </c>
      <c r="C34" s="4">
        <f>IF('True_Odds_Calculator_3-way'!C35="","",'True_Odds_Calculator_3-way'!C35)</f>
        <v>5.08</v>
      </c>
      <c r="D34" s="9">
        <f t="shared" si="13"/>
        <v>0.55683064802312432</v>
      </c>
      <c r="E34" s="9">
        <f t="shared" si="14"/>
        <v>0.25757465533105112</v>
      </c>
      <c r="F34" s="9">
        <f t="shared" si="15"/>
        <v>0.18559469664582445</v>
      </c>
      <c r="G34" s="9">
        <f t="shared" si="16"/>
        <v>1.0755110279895779</v>
      </c>
      <c r="H34" s="9">
        <f t="shared" si="17"/>
        <v>1.7958781607122882</v>
      </c>
      <c r="I34" s="9">
        <f t="shared" si="18"/>
        <v>3.8823695550120689</v>
      </c>
      <c r="J34" s="9">
        <f t="shared" si="19"/>
        <v>5.3880849941974791</v>
      </c>
      <c r="K34" s="11">
        <f t="shared" si="20"/>
        <v>0.57471264367816088</v>
      </c>
      <c r="L34" s="11">
        <f t="shared" si="21"/>
        <v>0.27173913043478259</v>
      </c>
      <c r="M34" s="11">
        <f t="shared" si="22"/>
        <v>0.19685039370078738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-0.24875160844774469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0.23056877073274387</v>
      </c>
      <c r="Q34" s="11">
        <f>2*'OddsRatio_working_3-way'!K34*'OddsRatio_working_3-way'!L34*'OddsRatio_working_3-way'!M34</f>
        <v>6.1485005528731693E-2</v>
      </c>
      <c r="R34" s="11">
        <f t="shared" si="23"/>
        <v>0</v>
      </c>
      <c r="S34" s="11">
        <f t="shared" si="24"/>
        <v>-0.92690363761478756</v>
      </c>
      <c r="T34" s="11">
        <f t="shared" si="25"/>
        <v>-0.24717430336394333</v>
      </c>
      <c r="U34" s="11">
        <f>'OddsRatio_working_3-way'!S34-'OddsRatio_working_3-way'!R34^2/3</f>
        <v>-0.92690363761478756</v>
      </c>
      <c r="V34" s="11">
        <f>'OddsRatio_working_3-way'!S34*'OddsRatio_working_3-way'!R34/3-2*'OddsRatio_working_3-way'!R34^3/27-'OddsRatio_working_3-way'!T34</f>
        <v>0.24717430336394333</v>
      </c>
      <c r="W34" s="11">
        <f>'OddsRatio_working_3-way'!V34^2+4*'OddsRatio_working_3-way'!U34^3/27</f>
        <v>-5.6882580474519107E-2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0.17173942232199468</v>
      </c>
      <c r="Y34" s="11">
        <f>IF('OddsRatio_working_3-way'!W34&gt;=0,IF('OddsRatio_working_3-way'!V34+SQRT('OddsRatio_working_3-way'!W34)&gt;0,0,PI()),ACOS('OddsRatio_working_3-way'!V34/(2*'OddsRatio_working_3-way'!X34)))</f>
        <v>0.76754118358219003</v>
      </c>
      <c r="Z34" s="11">
        <f>'OddsRatio_working_3-way'!X34^(1/3)*COS('OddsRatio_working_3-way'!Y34/3)</f>
        <v>0.53775551399478905</v>
      </c>
      <c r="AA34" s="11">
        <f>'OddsRatio_working_3-way'!X34^(1/3)*COS(('OddsRatio_working_3-way'!Y34+2*PI())/3)</f>
        <v>-0.39069797198590567</v>
      </c>
      <c r="AB34" s="11">
        <f>'OddsRatio_working_3-way'!X34^(1/3)*COS(('OddsRatio_working_3-way'!Y34+4*PI())/3)</f>
        <v>-0.14705754200888305</v>
      </c>
      <c r="AC34" s="11">
        <f>'OddsRatio_working_3-way'!X34^(1/3)*SIN('OddsRatio_working_3-way'!Y34/3)</f>
        <v>0.14066586783271015</v>
      </c>
      <c r="AD34" s="11">
        <f>'OddsRatio_working_3-way'!X34^(1/3)*SIN(('OddsRatio_working_3-way'!Y34+2*PI())/3)</f>
        <v>0.39537700222829059</v>
      </c>
      <c r="AE34" s="11">
        <f>'OddsRatio_working_3-way'!X34^(1/3)*SIN(('OddsRatio_working_3-way'!Y34+4*PI())/3)</f>
        <v>-0.53604287006100071</v>
      </c>
      <c r="AF34" s="11">
        <f>-'OddsRatio_working_3-way'!U34/(3*'OddsRatio_working_3-way'!X34^(1/3))*COS(('OddsRatio_working_3-way'!Y34)/3)</f>
        <v>0.53775551399478894</v>
      </c>
      <c r="AG34" s="11">
        <f>-'OddsRatio_working_3-way'!U34/(3*'OddsRatio_working_3-way'!X34^(1/3))*COS(('OddsRatio_working_3-way'!Y34+2*PI())/3)</f>
        <v>-0.39069797198590556</v>
      </c>
      <c r="AH34" s="11">
        <f>-'OddsRatio_working_3-way'!U34/(3*'OddsRatio_working_3-way'!X34^(1/3))*COS(('OddsRatio_working_3-way'!Y34+4*PI())/3)</f>
        <v>-0.14705754200888302</v>
      </c>
      <c r="AI34" s="11">
        <f>'OddsRatio_working_3-way'!U34/(3*'OddsRatio_working_3-way'!X34^(1/3))*SIN(('OddsRatio_working_3-way'!Y34)/3)</f>
        <v>-0.14066586783271012</v>
      </c>
      <c r="AJ34" s="11">
        <f>'OddsRatio_working_3-way'!U34/(3*'OddsRatio_working_3-way'!X34^(1/3))*SIN(('OddsRatio_working_3-way'!Y34+2*PI())/3)</f>
        <v>-0.39537700222829053</v>
      </c>
      <c r="AK34" s="11">
        <f>'OddsRatio_working_3-way'!U34/(3*'OddsRatio_working_3-way'!X34^(1/3))*SIN(('OddsRatio_working_3-way'!Y34+4*PI())/3)</f>
        <v>0.5360428700610006</v>
      </c>
      <c r="AL34" s="11">
        <f>'OddsRatio_working_3-way'!Z34+'OddsRatio_working_3-way'!AF34</f>
        <v>1.0755110279895779</v>
      </c>
      <c r="AM34" s="11">
        <f>'OddsRatio_working_3-way'!AA34+'OddsRatio_working_3-way'!AG34</f>
        <v>-0.78139594397181122</v>
      </c>
      <c r="AN34" s="11">
        <f>'OddsRatio_working_3-way'!AB34+'OddsRatio_working_3-way'!AH34</f>
        <v>-0.29411508401776609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1.0755110279895779</v>
      </c>
      <c r="AS34" s="11">
        <f>IF(('OddsRatio_working_3-way'!X34=0),IF(Q34&gt;0,-Q34^(1/3),(-Q34)^(1/3)),'OddsRatio_working_3-way'!AM34-'OddsRatio_working_3-way'!R34/3)</f>
        <v>-0.78139594397181122</v>
      </c>
      <c r="AT34" s="11">
        <f>IF(('OddsRatio_working_3-way'!X34=0),IF(Q34&gt;0,-Q34^(1/3),(-Q34)^(1/3)),'OddsRatio_working_3-way'!AN34-'OddsRatio_working_3-way'!R34/3)</f>
        <v>-0.29411508401776609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2.1</v>
      </c>
      <c r="B35" s="4">
        <f>IF('True_Odds_Calculator_3-way'!B36="","",'True_Odds_Calculator_3-way'!B36)</f>
        <v>3.38</v>
      </c>
      <c r="C35" s="4">
        <f>IF('True_Odds_Calculator_3-way'!C36="","",'True_Odds_Calculator_3-way'!C36)</f>
        <v>3.73</v>
      </c>
      <c r="D35" s="9">
        <f t="shared" si="13"/>
        <v>0.4607658773966446</v>
      </c>
      <c r="E35" s="9">
        <f t="shared" si="14"/>
        <v>0.28311746969781382</v>
      </c>
      <c r="F35" s="9">
        <f t="shared" si="15"/>
        <v>0.25611665290554159</v>
      </c>
      <c r="G35" s="9">
        <f t="shared" si="16"/>
        <v>1.0639087284415583</v>
      </c>
      <c r="H35" s="9">
        <f t="shared" si="17"/>
        <v>2.1702996012857141</v>
      </c>
      <c r="I35" s="9">
        <f t="shared" si="18"/>
        <v>3.5321027736909087</v>
      </c>
      <c r="J35" s="9">
        <f t="shared" si="19"/>
        <v>3.9044708286454535</v>
      </c>
      <c r="K35" s="11">
        <f t="shared" si="20"/>
        <v>0.47619047619047616</v>
      </c>
      <c r="L35" s="11">
        <f t="shared" si="21"/>
        <v>0.29585798816568049</v>
      </c>
      <c r="M35" s="11">
        <f t="shared" si="22"/>
        <v>0.26809651474530832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-0.26995256753969887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0.23455612236804235</v>
      </c>
      <c r="Q35" s="11">
        <f>2*'OddsRatio_working_3-way'!K35*'OddsRatio_working_3-way'!L35*'OddsRatio_working_3-way'!M35</f>
        <v>7.5541424273121535E-2</v>
      </c>
      <c r="R35" s="11">
        <f t="shared" si="23"/>
        <v>0</v>
      </c>
      <c r="S35" s="11">
        <f t="shared" si="24"/>
        <v>-0.86887902013952445</v>
      </c>
      <c r="T35" s="11">
        <f t="shared" si="25"/>
        <v>-0.27983221260532193</v>
      </c>
      <c r="U35" s="11">
        <f>'OddsRatio_working_3-way'!S35-'OddsRatio_working_3-way'!R35^2/3</f>
        <v>-0.86887902013952445</v>
      </c>
      <c r="V35" s="11">
        <f>'OddsRatio_working_3-way'!S35*'OddsRatio_working_3-way'!R35/3-2*'OddsRatio_working_3-way'!R35^3/27-'OddsRatio_working_3-way'!T35</f>
        <v>0.27983221260532193</v>
      </c>
      <c r="W35" s="11">
        <f>'OddsRatio_working_3-way'!V35^2+4*'OddsRatio_working_3-way'!U35^3/27</f>
        <v>-1.8873320838389412E-2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0.15586804358974574</v>
      </c>
      <c r="Y35" s="11">
        <f>IF('OddsRatio_working_3-way'!W35&gt;=0,IF('OddsRatio_working_3-way'!V35+SQRT('OddsRatio_working_3-way'!W35)&gt;0,0,PI()),ACOS('OddsRatio_working_3-way'!V35/(2*'OddsRatio_working_3-way'!X35)))</f>
        <v>0.45637158668927813</v>
      </c>
      <c r="Z35" s="11">
        <f>'OddsRatio_working_3-way'!X35^(1/3)*COS('OddsRatio_working_3-way'!Y35/3)</f>
        <v>0.53195436422077913</v>
      </c>
      <c r="AA35" s="11">
        <f>'OddsRatio_working_3-way'!X35^(1/3)*COS(('OddsRatio_working_3-way'!Y35+2*PI())/3)</f>
        <v>-0.33660416579744135</v>
      </c>
      <c r="AB35" s="11">
        <f>'OddsRatio_working_3-way'!X35^(1/3)*COS(('OddsRatio_working_3-way'!Y35+4*PI())/3)</f>
        <v>-0.19535019842333812</v>
      </c>
      <c r="AC35" s="11">
        <f>'OddsRatio_working_3-way'!X35^(1/3)*SIN('OddsRatio_working_3-way'!Y35/3)</f>
        <v>8.1553016087541341E-2</v>
      </c>
      <c r="AD35" s="11">
        <f>'OddsRatio_working_3-way'!X35^(1/3)*SIN(('OddsRatio_working_3-way'!Y35+2*PI())/3)</f>
        <v>0.41990948502542397</v>
      </c>
      <c r="AE35" s="11">
        <f>'OddsRatio_working_3-way'!X35^(1/3)*SIN(('OddsRatio_working_3-way'!Y35+4*PI())/3)</f>
        <v>-0.50146250111296509</v>
      </c>
      <c r="AF35" s="11">
        <f>-'OddsRatio_working_3-way'!U35/(3*'OddsRatio_working_3-way'!X35^(1/3))*COS(('OddsRatio_working_3-way'!Y35)/3)</f>
        <v>0.53195436422077913</v>
      </c>
      <c r="AG35" s="11">
        <f>-'OddsRatio_working_3-way'!U35/(3*'OddsRatio_working_3-way'!X35^(1/3))*COS(('OddsRatio_working_3-way'!Y35+2*PI())/3)</f>
        <v>-0.33660416579744135</v>
      </c>
      <c r="AH35" s="11">
        <f>-'OddsRatio_working_3-way'!U35/(3*'OddsRatio_working_3-way'!X35^(1/3))*COS(('OddsRatio_working_3-way'!Y35+4*PI())/3)</f>
        <v>-0.19535019842333812</v>
      </c>
      <c r="AI35" s="11">
        <f>'OddsRatio_working_3-way'!U35/(3*'OddsRatio_working_3-way'!X35^(1/3))*SIN(('OddsRatio_working_3-way'!Y35)/3)</f>
        <v>-8.1553016087541341E-2</v>
      </c>
      <c r="AJ35" s="11">
        <f>'OddsRatio_working_3-way'!U35/(3*'OddsRatio_working_3-way'!X35^(1/3))*SIN(('OddsRatio_working_3-way'!Y35+2*PI())/3)</f>
        <v>-0.41990948502542397</v>
      </c>
      <c r="AK35" s="11">
        <f>'OddsRatio_working_3-way'!U35/(3*'OddsRatio_working_3-way'!X35^(1/3))*SIN(('OddsRatio_working_3-way'!Y35+4*PI())/3)</f>
        <v>0.50146250111296509</v>
      </c>
      <c r="AL35" s="11">
        <f>'OddsRatio_working_3-way'!Z35+'OddsRatio_working_3-way'!AF35</f>
        <v>1.0639087284415583</v>
      </c>
      <c r="AM35" s="11">
        <f>'OddsRatio_working_3-way'!AA35+'OddsRatio_working_3-way'!AG35</f>
        <v>-0.67320833159488269</v>
      </c>
      <c r="AN35" s="11">
        <f>'OddsRatio_working_3-way'!AB35+'OddsRatio_working_3-way'!AH35</f>
        <v>-0.39070039684667623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1.0639087284415583</v>
      </c>
      <c r="AS35" s="11">
        <f>IF(('OddsRatio_working_3-way'!X35=0),IF(Q35&gt;0,-Q35^(1/3),(-Q35)^(1/3)),'OddsRatio_working_3-way'!AM35-'OddsRatio_working_3-way'!R35/3)</f>
        <v>-0.67320833159488269</v>
      </c>
      <c r="AT35" s="11">
        <f>IF(('OddsRatio_working_3-way'!X35=0),IF(Q35&gt;0,-Q35^(1/3),(-Q35)^(1/3)),'OddsRatio_working_3-way'!AN35-'OddsRatio_working_3-way'!R35/3)</f>
        <v>-0.39070039684667623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2.39</v>
      </c>
      <c r="B36" s="4">
        <f>IF('True_Odds_Calculator_3-way'!B37="","",'True_Odds_Calculator_3-way'!B37)</f>
        <v>2.95</v>
      </c>
      <c r="C36" s="4">
        <f>IF('True_Odds_Calculator_3-way'!C37="","",'True_Odds_Calculator_3-way'!C37)</f>
        <v>3.36</v>
      </c>
      <c r="D36" s="9">
        <f t="shared" si="13"/>
        <v>0.39851786231026737</v>
      </c>
      <c r="E36" s="9">
        <f t="shared" si="14"/>
        <v>0.32078422863833778</v>
      </c>
      <c r="F36" s="9">
        <f t="shared" si="15"/>
        <v>0.28069790905139475</v>
      </c>
      <c r="G36" s="9">
        <f t="shared" si="16"/>
        <v>1.085825764140574</v>
      </c>
      <c r="H36" s="9">
        <f t="shared" si="17"/>
        <v>2.5092978121553977</v>
      </c>
      <c r="I36" s="9">
        <f t="shared" si="18"/>
        <v>3.1173602400741198</v>
      </c>
      <c r="J36" s="9">
        <f t="shared" si="19"/>
        <v>3.5625488033717549</v>
      </c>
      <c r="K36" s="11">
        <f t="shared" si="20"/>
        <v>0.41841004184100417</v>
      </c>
      <c r="L36" s="11">
        <f t="shared" si="21"/>
        <v>0.33898305084745761</v>
      </c>
      <c r="M36" s="11">
        <f t="shared" si="22"/>
        <v>0.29761904761904762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-0.27002390914524799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0.24061110154295037</v>
      </c>
      <c r="Q36" s="11">
        <f>2*'OddsRatio_working_3-way'!K36*'OddsRatio_working_3-way'!L36*'OddsRatio_working_3-way'!M36</f>
        <v>8.4424947909807133E-2</v>
      </c>
      <c r="R36" s="11">
        <f t="shared" si="23"/>
        <v>0</v>
      </c>
      <c r="S36" s="11">
        <f t="shared" si="24"/>
        <v>-0.89107332126476169</v>
      </c>
      <c r="T36" s="11">
        <f t="shared" si="25"/>
        <v>-0.31265730570693384</v>
      </c>
      <c r="U36" s="11">
        <f>'OddsRatio_working_3-way'!S36-'OddsRatio_working_3-way'!R36^2/3</f>
        <v>-0.89107332126476169</v>
      </c>
      <c r="V36" s="11">
        <f>'OddsRatio_working_3-way'!S36*'OddsRatio_working_3-way'!R36/3-2*'OddsRatio_working_3-way'!R36^3/27-'OddsRatio_working_3-way'!T36</f>
        <v>0.31265730570693384</v>
      </c>
      <c r="W36" s="11">
        <f>'OddsRatio_working_3-way'!V36^2+4*'OddsRatio_working_3-way'!U36^3/27</f>
        <v>-7.063573698811873E-3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0.16187816754486301</v>
      </c>
      <c r="Y36" s="11">
        <f>IF('OddsRatio_working_3-way'!W36&gt;=0,IF('OddsRatio_working_3-way'!V36+SQRT('OddsRatio_working_3-way'!W36)&gt;0,0,PI()),ACOS('OddsRatio_working_3-way'!V36/(2*'OddsRatio_working_3-way'!X36)))</f>
        <v>0.26260134237442112</v>
      </c>
      <c r="Z36" s="11">
        <f>'OddsRatio_working_3-way'!X36^(1/3)*COS('OddsRatio_working_3-way'!Y36/3)</f>
        <v>0.54291288207028698</v>
      </c>
      <c r="AA36" s="11">
        <f>'OddsRatio_working_3-way'!X36^(1/3)*COS(('OddsRatio_working_3-way'!Y36+2*PI())/3)</f>
        <v>-0.31271819303128834</v>
      </c>
      <c r="AB36" s="11">
        <f>'OddsRatio_working_3-way'!X36^(1/3)*COS(('OddsRatio_working_3-way'!Y36+4*PI())/3)</f>
        <v>-0.23019468903899884</v>
      </c>
      <c r="AC36" s="11">
        <f>'OddsRatio_working_3-way'!X36^(1/3)*SIN('OddsRatio_working_3-way'!Y36/3)</f>
        <v>4.7644967244419641E-2</v>
      </c>
      <c r="AD36" s="11">
        <f>'OddsRatio_working_3-way'!X36^(1/3)*SIN(('OddsRatio_working_3-way'!Y36+2*PI())/3)</f>
        <v>0.44635386429248392</v>
      </c>
      <c r="AE36" s="11">
        <f>'OddsRatio_working_3-way'!X36^(1/3)*SIN(('OddsRatio_working_3-way'!Y36+4*PI())/3)</f>
        <v>-0.49399883153690338</v>
      </c>
      <c r="AF36" s="11">
        <f>-'OddsRatio_working_3-way'!U36/(3*'OddsRatio_working_3-way'!X36^(1/3))*COS(('OddsRatio_working_3-way'!Y36)/3)</f>
        <v>0.54291288207028698</v>
      </c>
      <c r="AG36" s="11">
        <f>-'OddsRatio_working_3-way'!U36/(3*'OddsRatio_working_3-way'!X36^(1/3))*COS(('OddsRatio_working_3-way'!Y36+2*PI())/3)</f>
        <v>-0.31271819303128834</v>
      </c>
      <c r="AH36" s="11">
        <f>-'OddsRatio_working_3-way'!U36/(3*'OddsRatio_working_3-way'!X36^(1/3))*COS(('OddsRatio_working_3-way'!Y36+4*PI())/3)</f>
        <v>-0.23019468903899884</v>
      </c>
      <c r="AI36" s="11">
        <f>'OddsRatio_working_3-way'!U36/(3*'OddsRatio_working_3-way'!X36^(1/3))*SIN(('OddsRatio_working_3-way'!Y36)/3)</f>
        <v>-4.7644967244419641E-2</v>
      </c>
      <c r="AJ36" s="11">
        <f>'OddsRatio_working_3-way'!U36/(3*'OddsRatio_working_3-way'!X36^(1/3))*SIN(('OddsRatio_working_3-way'!Y36+2*PI())/3)</f>
        <v>-0.44635386429248392</v>
      </c>
      <c r="AK36" s="11">
        <f>'OddsRatio_working_3-way'!U36/(3*'OddsRatio_working_3-way'!X36^(1/3))*SIN(('OddsRatio_working_3-way'!Y36+4*PI())/3)</f>
        <v>0.49399883153690338</v>
      </c>
      <c r="AL36" s="11">
        <f>'OddsRatio_working_3-way'!Z36+'OddsRatio_working_3-way'!AF36</f>
        <v>1.085825764140574</v>
      </c>
      <c r="AM36" s="11">
        <f>'OddsRatio_working_3-way'!AA36+'OddsRatio_working_3-way'!AG36</f>
        <v>-0.62543638606257668</v>
      </c>
      <c r="AN36" s="11">
        <f>'OddsRatio_working_3-way'!AB36+'OddsRatio_working_3-way'!AH36</f>
        <v>-0.46038937807799768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1.085825764140574</v>
      </c>
      <c r="AS36" s="11">
        <f>IF(('OddsRatio_working_3-way'!X36=0),IF(Q36&gt;0,-Q36^(1/3),(-Q36)^(1/3)),'OddsRatio_working_3-way'!AM36-'OddsRatio_working_3-way'!R36/3)</f>
        <v>-0.62543638606257668</v>
      </c>
      <c r="AT36" s="11">
        <f>IF(('OddsRatio_working_3-way'!X36=0),IF(Q36&gt;0,-Q36^(1/3),(-Q36)^(1/3)),'OddsRatio_working_3-way'!AN36-'OddsRatio_working_3-way'!R36/3)</f>
        <v>-0.46038937807799768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2.59</v>
      </c>
      <c r="B37" s="4">
        <f>IF('True_Odds_Calculator_3-way'!B38="","",'True_Odds_Calculator_3-way'!B38)</f>
        <v>2.92</v>
      </c>
      <c r="C37" s="4">
        <f>IF('True_Odds_Calculator_3-way'!C38="","",'True_Odds_Calculator_3-way'!C38)</f>
        <v>3.06</v>
      </c>
      <c r="D37" s="9">
        <f t="shared" si="13"/>
        <v>0.36681251815778465</v>
      </c>
      <c r="E37" s="9">
        <f t="shared" si="14"/>
        <v>0.32420650819997349</v>
      </c>
      <c r="F37" s="9">
        <f t="shared" si="15"/>
        <v>0.30898097364224192</v>
      </c>
      <c r="G37" s="9">
        <f t="shared" si="16"/>
        <v>1.0856530269345444</v>
      </c>
      <c r="H37" s="9">
        <f t="shared" si="17"/>
        <v>2.7261883128259252</v>
      </c>
      <c r="I37" s="9">
        <f t="shared" si="18"/>
        <v>3.0844538117143259</v>
      </c>
      <c r="J37" s="9">
        <f t="shared" si="19"/>
        <v>3.2364452354851609</v>
      </c>
      <c r="K37" s="11">
        <f t="shared" si="20"/>
        <v>0.38610038610038611</v>
      </c>
      <c r="L37" s="11">
        <f t="shared" si="21"/>
        <v>0.34246575342465752</v>
      </c>
      <c r="M37" s="11">
        <f t="shared" si="22"/>
        <v>0.32679738562091504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-0.27174498085054088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0.2406861794452447</v>
      </c>
      <c r="Q37" s="11">
        <f>2*'OddsRatio_working_3-way'!K37*'OddsRatio_working_3-way'!L37*'OddsRatio_working_3-way'!M37</f>
        <v>8.6422326551254827E-2</v>
      </c>
      <c r="R37" s="11">
        <f t="shared" si="23"/>
        <v>0</v>
      </c>
      <c r="S37" s="11">
        <f t="shared" si="24"/>
        <v>-0.8857060715230709</v>
      </c>
      <c r="T37" s="11">
        <f t="shared" si="25"/>
        <v>-0.3180273147300075</v>
      </c>
      <c r="U37" s="11">
        <f>'OddsRatio_working_3-way'!S37-'OddsRatio_working_3-way'!R37^2/3</f>
        <v>-0.8857060715230709</v>
      </c>
      <c r="V37" s="11">
        <f>'OddsRatio_working_3-way'!S37*'OddsRatio_working_3-way'!R37/3-2*'OddsRatio_working_3-way'!R37^3/27-'OddsRatio_working_3-way'!T37</f>
        <v>0.3180273147300075</v>
      </c>
      <c r="W37" s="11">
        <f>'OddsRatio_working_3-way'!V37^2+4*'OddsRatio_working_3-way'!U37^3/27</f>
        <v>-1.7941067261685872E-3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0.16041779798431643</v>
      </c>
      <c r="Y37" s="11">
        <f>IF('OddsRatio_working_3-way'!W37&gt;=0,IF('OddsRatio_working_3-way'!V37+SQRT('OddsRatio_working_3-way'!W37)&gt;0,0,PI()),ACOS('OddsRatio_working_3-way'!V37/(2*'OddsRatio_working_3-way'!X37)))</f>
        <v>0.13240711290654006</v>
      </c>
      <c r="Z37" s="11">
        <f>'OddsRatio_working_3-way'!X37^(1/3)*COS('OddsRatio_working_3-way'!Y37/3)</f>
        <v>0.54282651346727218</v>
      </c>
      <c r="AA37" s="11">
        <f>'OddsRatio_working_3-way'!X37^(1/3)*COS(('OddsRatio_working_3-way'!Y37+2*PI())/3)</f>
        <v>-0.29217500252949191</v>
      </c>
      <c r="AB37" s="11">
        <f>'OddsRatio_working_3-way'!X37^(1/3)*COS(('OddsRatio_working_3-way'!Y37+4*PI())/3)</f>
        <v>-0.25065151093778038</v>
      </c>
      <c r="AC37" s="11">
        <f>'OddsRatio_working_3-way'!X37^(1/3)*SIN('OddsRatio_working_3-way'!Y37/3)</f>
        <v>2.3973599048168082E-2</v>
      </c>
      <c r="AD37" s="11">
        <f>'OddsRatio_working_3-way'!X37^(1/3)*SIN(('OddsRatio_working_3-way'!Y37+2*PI())/3)</f>
        <v>0.45811475098630949</v>
      </c>
      <c r="AE37" s="11">
        <f>'OddsRatio_working_3-way'!X37^(1/3)*SIN(('OddsRatio_working_3-way'!Y37+4*PI())/3)</f>
        <v>-0.48208835003447736</v>
      </c>
      <c r="AF37" s="11">
        <f>-'OddsRatio_working_3-way'!U37/(3*'OddsRatio_working_3-way'!X37^(1/3))*COS(('OddsRatio_working_3-way'!Y37)/3)</f>
        <v>0.54282651346727218</v>
      </c>
      <c r="AG37" s="11">
        <f>-'OddsRatio_working_3-way'!U37/(3*'OddsRatio_working_3-way'!X37^(1/3))*COS(('OddsRatio_working_3-way'!Y37+2*PI())/3)</f>
        <v>-0.29217500252949191</v>
      </c>
      <c r="AH37" s="11">
        <f>-'OddsRatio_working_3-way'!U37/(3*'OddsRatio_working_3-way'!X37^(1/3))*COS(('OddsRatio_working_3-way'!Y37+4*PI())/3)</f>
        <v>-0.25065151093778038</v>
      </c>
      <c r="AI37" s="11">
        <f>'OddsRatio_working_3-way'!U37/(3*'OddsRatio_working_3-way'!X37^(1/3))*SIN(('OddsRatio_working_3-way'!Y37)/3)</f>
        <v>-2.3973599048168082E-2</v>
      </c>
      <c r="AJ37" s="11">
        <f>'OddsRatio_working_3-way'!U37/(3*'OddsRatio_working_3-way'!X37^(1/3))*SIN(('OddsRatio_working_3-way'!Y37+2*PI())/3)</f>
        <v>-0.45811475098630949</v>
      </c>
      <c r="AK37" s="11">
        <f>'OddsRatio_working_3-way'!U37/(3*'OddsRatio_working_3-way'!X37^(1/3))*SIN(('OddsRatio_working_3-way'!Y37+4*PI())/3)</f>
        <v>0.48208835003447736</v>
      </c>
      <c r="AL37" s="11">
        <f>'OddsRatio_working_3-way'!Z37+'OddsRatio_working_3-way'!AF37</f>
        <v>1.0856530269345444</v>
      </c>
      <c r="AM37" s="11">
        <f>'OddsRatio_working_3-way'!AA37+'OddsRatio_working_3-way'!AG37</f>
        <v>-0.58435000505898382</v>
      </c>
      <c r="AN37" s="11">
        <f>'OddsRatio_working_3-way'!AB37+'OddsRatio_working_3-way'!AH37</f>
        <v>-0.50130302187556075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1.0856530269345444</v>
      </c>
      <c r="AS37" s="11">
        <f>IF(('OddsRatio_working_3-way'!X37=0),IF(Q37&gt;0,-Q37^(1/3),(-Q37)^(1/3)),'OddsRatio_working_3-way'!AM37-'OddsRatio_working_3-way'!R37/3)</f>
        <v>-0.58435000505898382</v>
      </c>
      <c r="AT37" s="11">
        <f>IF(('OddsRatio_working_3-way'!X37=0),IF(Q37&gt;0,-Q37^(1/3),(-Q37)^(1/3)),'OddsRatio_working_3-way'!AN37-'OddsRatio_working_3-way'!R37/3)</f>
        <v>-0.50130302187556075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2.61</v>
      </c>
      <c r="B40" s="4">
        <f>IF('True_Odds_Calculator_3-way'!B39="","",'True_Odds_Calculator_3-way'!B39)</f>
        <v>3.1</v>
      </c>
      <c r="C40" s="4">
        <f>IF('True_Odds_Calculator_3-way'!C39="","",'True_Odds_Calculator_3-way'!C39)</f>
        <v>3.05</v>
      </c>
      <c r="D40" s="9">
        <f t="shared" si="13"/>
        <v>0.37136223758080711</v>
      </c>
      <c r="E40" s="9">
        <f t="shared" si="14"/>
        <v>0.31172214307497365</v>
      </c>
      <c r="F40" s="9">
        <f t="shared" si="15"/>
        <v>0.31691561934421908</v>
      </c>
      <c r="G40" s="9">
        <f t="shared" si="16"/>
        <v>1.051421490970758</v>
      </c>
      <c r="H40" s="9">
        <f t="shared" si="17"/>
        <v>2.69278860046292</v>
      </c>
      <c r="I40" s="9">
        <f t="shared" si="18"/>
        <v>3.2079851310385918</v>
      </c>
      <c r="J40" s="9">
        <f t="shared" si="19"/>
        <v>3.1554140564900535</v>
      </c>
      <c r="K40" s="11">
        <f t="shared" si="20"/>
        <v>0.38314176245210729</v>
      </c>
      <c r="L40" s="11">
        <f t="shared" si="21"/>
        <v>0.32258064516129031</v>
      </c>
      <c r="M40" s="11">
        <f t="shared" si="22"/>
        <v>0.32786885245901642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-0.28086459150118204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0.23341052900308176</v>
      </c>
      <c r="Q40" s="11">
        <f>2*'OddsRatio_working_3-way'!K40*'OddsRatio_working_3-way'!L40*'OddsRatio_working_3-way'!M40</f>
        <v>8.10453225705145E-2</v>
      </c>
      <c r="R40" s="11">
        <f t="shared" si="23"/>
        <v>0</v>
      </c>
      <c r="S40" s="11">
        <f t="shared" si="24"/>
        <v>-0.83104291557556287</v>
      </c>
      <c r="T40" s="11">
        <f t="shared" si="25"/>
        <v>-0.28855656790818152</v>
      </c>
      <c r="U40" s="11">
        <f>'OddsRatio_working_3-way'!S40-'OddsRatio_working_3-way'!R40^2/3</f>
        <v>-0.83104291557556287</v>
      </c>
      <c r="V40" s="11">
        <f>'OddsRatio_working_3-way'!S40*'OddsRatio_working_3-way'!R40/3-2*'OddsRatio_working_3-way'!R40^3/27-'OddsRatio_working_3-way'!T40</f>
        <v>0.28855656790818152</v>
      </c>
      <c r="W40" s="11">
        <f>'OddsRatio_working_3-way'!V40^2+4*'OddsRatio_working_3-way'!U40^3/27</f>
        <v>-1.7640112740706232E-3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0.14579858037462126</v>
      </c>
      <c r="Y40" s="11">
        <f>IF('OddsRatio_working_3-way'!W40&gt;=0,IF('OddsRatio_working_3-way'!V40+SQRT('OddsRatio_working_3-way'!W40)&gt;0,0,PI()),ACOS('OddsRatio_working_3-way'!V40/(2*'OddsRatio_working_3-way'!X40)))</f>
        <v>0.14453751690395045</v>
      </c>
      <c r="Z40" s="11">
        <f>'OddsRatio_working_3-way'!X40^(1/3)*COS('OddsRatio_working_3-way'!Y40/3)</f>
        <v>0.52571074548537899</v>
      </c>
      <c r="AA40" s="11">
        <f>'OddsRatio_working_3-way'!X40^(1/3)*COS(('OddsRatio_working_3-way'!Y40+2*PI())/3)</f>
        <v>-0.28480731923488034</v>
      </c>
      <c r="AB40" s="11">
        <f>'OddsRatio_working_3-way'!X40^(1/3)*COS(('OddsRatio_working_3-way'!Y40+4*PI())/3)</f>
        <v>-0.24090342625049854</v>
      </c>
      <c r="AC40" s="11">
        <f>'OddsRatio_working_3-way'!X40^(1/3)*SIN('OddsRatio_working_3-way'!Y40/3)</f>
        <v>2.5347924433005344E-2</v>
      </c>
      <c r="AD40" s="11">
        <f>'OddsRatio_working_3-way'!X40^(1/3)*SIN(('OddsRatio_working_3-way'!Y40+2*PI())/3)</f>
        <v>0.44260489841629097</v>
      </c>
      <c r="AE40" s="11">
        <f>'OddsRatio_working_3-way'!X40^(1/3)*SIN(('OddsRatio_working_3-way'!Y40+4*PI())/3)</f>
        <v>-0.46795282284929635</v>
      </c>
      <c r="AF40" s="11">
        <f>-'OddsRatio_working_3-way'!U40/(3*'OddsRatio_working_3-way'!X40^(1/3))*COS(('OddsRatio_working_3-way'!Y40)/3)</f>
        <v>0.52571074548537899</v>
      </c>
      <c r="AG40" s="11">
        <f>-'OddsRatio_working_3-way'!U40/(3*'OddsRatio_working_3-way'!X40^(1/3))*COS(('OddsRatio_working_3-way'!Y40+2*PI())/3)</f>
        <v>-0.28480731923488034</v>
      </c>
      <c r="AH40" s="11">
        <f>-'OddsRatio_working_3-way'!U40/(3*'OddsRatio_working_3-way'!X40^(1/3))*COS(('OddsRatio_working_3-way'!Y40+4*PI())/3)</f>
        <v>-0.24090342625049854</v>
      </c>
      <c r="AI40" s="11">
        <f>'OddsRatio_working_3-way'!U40/(3*'OddsRatio_working_3-way'!X40^(1/3))*SIN(('OddsRatio_working_3-way'!Y40)/3)</f>
        <v>-2.5347924433005344E-2</v>
      </c>
      <c r="AJ40" s="11">
        <f>'OddsRatio_working_3-way'!U40/(3*'OddsRatio_working_3-way'!X40^(1/3))*SIN(('OddsRatio_working_3-way'!Y40+2*PI())/3)</f>
        <v>-0.44260489841629097</v>
      </c>
      <c r="AK40" s="11">
        <f>'OddsRatio_working_3-way'!U40/(3*'OddsRatio_working_3-way'!X40^(1/3))*SIN(('OddsRatio_working_3-way'!Y40+4*PI())/3)</f>
        <v>0.46795282284929635</v>
      </c>
      <c r="AL40" s="11">
        <f>'OddsRatio_working_3-way'!Z40+'OddsRatio_working_3-way'!AF40</f>
        <v>1.051421490970758</v>
      </c>
      <c r="AM40" s="11">
        <f>'OddsRatio_working_3-way'!AA40+'OddsRatio_working_3-way'!AG40</f>
        <v>-0.56961463846976068</v>
      </c>
      <c r="AN40" s="11">
        <f>'OddsRatio_working_3-way'!AB40+'OddsRatio_working_3-way'!AH40</f>
        <v>-0.48180685250099708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1.051421490970758</v>
      </c>
      <c r="AS40" s="11">
        <f>IF(('OddsRatio_working_3-way'!X40=0),IF(Q40&gt;0,-Q40^(1/3),(-Q40)^(1/3)),'OddsRatio_working_3-way'!AM40-'OddsRatio_working_3-way'!R40/3)</f>
        <v>-0.56961463846976068</v>
      </c>
      <c r="AT40" s="11">
        <f>IF(('OddsRatio_working_3-way'!X40=0),IF(Q40&gt;0,-Q40^(1/3),(-Q40)^(1/3)),'OddsRatio_working_3-way'!AN40-'OddsRatio_working_3-way'!R40/3)</f>
        <v>-0.48180685250099708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1.73</v>
      </c>
      <c r="B41" s="4">
        <f>IF('True_Odds_Calculator_3-way'!B40="","",'True_Odds_Calculator_3-way'!B40)</f>
        <v>3.66</v>
      </c>
      <c r="C41" s="4">
        <f>IF('True_Odds_Calculator_3-way'!C40="","",'True_Odds_Calculator_3-way'!C40)</f>
        <v>5.07</v>
      </c>
      <c r="D41" s="9">
        <f t="shared" si="13"/>
        <v>0.55802544531440057</v>
      </c>
      <c r="E41" s="9">
        <f t="shared" si="14"/>
        <v>0.25733150511663766</v>
      </c>
      <c r="F41" s="9">
        <f t="shared" si="15"/>
        <v>0.18464304956896188</v>
      </c>
      <c r="G41" s="9">
        <f t="shared" si="16"/>
        <v>1.0849766808010126</v>
      </c>
      <c r="H41" s="9">
        <f t="shared" si="17"/>
        <v>1.7920329769847392</v>
      </c>
      <c r="I41" s="9">
        <f t="shared" si="18"/>
        <v>3.8860379709306936</v>
      </c>
      <c r="J41" s="9">
        <f t="shared" si="19"/>
        <v>5.4158550908601217</v>
      </c>
      <c r="K41" s="11">
        <f t="shared" si="20"/>
        <v>0.5780346820809249</v>
      </c>
      <c r="L41" s="11">
        <f t="shared" si="21"/>
        <v>0.27322404371584696</v>
      </c>
      <c r="M41" s="11">
        <f t="shared" si="22"/>
        <v>0.1972386587771203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-0.24618623020098362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0.23238263913536711</v>
      </c>
      <c r="Q41" s="11">
        <f>2*'OddsRatio_working_3-way'!K41*'OddsRatio_working_3-way'!L41*'OddsRatio_working_3-way'!M41</f>
        <v>6.23009756395086E-2</v>
      </c>
      <c r="R41" s="11">
        <f t="shared" si="23"/>
        <v>0</v>
      </c>
      <c r="S41" s="11">
        <f t="shared" si="24"/>
        <v>-0.94393028783800204</v>
      </c>
      <c r="T41" s="11">
        <f t="shared" si="25"/>
        <v>-0.25306442033190402</v>
      </c>
      <c r="U41" s="11">
        <f>'OddsRatio_working_3-way'!S41-'OddsRatio_working_3-way'!R41^2/3</f>
        <v>-0.94393028783800204</v>
      </c>
      <c r="V41" s="11">
        <f>'OddsRatio_working_3-way'!S41*'OddsRatio_working_3-way'!R41/3-2*'OddsRatio_working_3-way'!R41^3/27-'OddsRatio_working_3-way'!T41</f>
        <v>0.25306442033190402</v>
      </c>
      <c r="W41" s="11">
        <f>'OddsRatio_working_3-way'!V41^2+4*'OddsRatio_working_3-way'!U41^3/27</f>
        <v>-6.0557810822964991E-2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0.17649320926092849</v>
      </c>
      <c r="Y41" s="11">
        <f>IF('OddsRatio_working_3-way'!W41&gt;=0,IF('OddsRatio_working_3-way'!V41+SQRT('OddsRatio_working_3-way'!W41)&gt;0,0,PI()),ACOS('OddsRatio_working_3-way'!V41/(2*'OddsRatio_working_3-way'!X41)))</f>
        <v>0.77141637952973952</v>
      </c>
      <c r="Z41" s="11">
        <f>'OddsRatio_working_3-way'!X41^(1/3)*COS('OddsRatio_working_3-way'!Y41/3)</f>
        <v>0.54248834040050642</v>
      </c>
      <c r="AA41" s="11">
        <f>'OddsRatio_working_3-way'!X41^(1/3)*COS(('OddsRatio_working_3-way'!Y41+2*PI())/3)</f>
        <v>-0.39478514460400621</v>
      </c>
      <c r="AB41" s="11">
        <f>'OddsRatio_working_3-way'!X41^(1/3)*COS(('OddsRatio_working_3-way'!Y41+4*PI())/3)</f>
        <v>-0.14770319579650026</v>
      </c>
      <c r="AC41" s="11">
        <f>'OddsRatio_working_3-way'!X41^(1/3)*SIN('OddsRatio_working_3-way'!Y41/3)</f>
        <v>0.14265282965591108</v>
      </c>
      <c r="AD41" s="11">
        <f>'OddsRatio_working_3-way'!X41^(1/3)*SIN(('OddsRatio_working_3-way'!Y41+2*PI())/3)</f>
        <v>0.39848226921574309</v>
      </c>
      <c r="AE41" s="11">
        <f>'OddsRatio_working_3-way'!X41^(1/3)*SIN(('OddsRatio_working_3-way'!Y41+4*PI())/3)</f>
        <v>-0.54113509887165401</v>
      </c>
      <c r="AF41" s="11">
        <f>-'OddsRatio_working_3-way'!U41/(3*'OddsRatio_working_3-way'!X41^(1/3))*COS(('OddsRatio_working_3-way'!Y41)/3)</f>
        <v>0.54248834040050631</v>
      </c>
      <c r="AG41" s="11">
        <f>-'OddsRatio_working_3-way'!U41/(3*'OddsRatio_working_3-way'!X41^(1/3))*COS(('OddsRatio_working_3-way'!Y41+2*PI())/3)</f>
        <v>-0.39478514460400616</v>
      </c>
      <c r="AH41" s="11">
        <f>-'OddsRatio_working_3-way'!U41/(3*'OddsRatio_working_3-way'!X41^(1/3))*COS(('OddsRatio_working_3-way'!Y41+4*PI())/3)</f>
        <v>-0.14770319579650024</v>
      </c>
      <c r="AI41" s="11">
        <f>'OddsRatio_working_3-way'!U41/(3*'OddsRatio_working_3-way'!X41^(1/3))*SIN(('OddsRatio_working_3-way'!Y41)/3)</f>
        <v>-0.14265282965591106</v>
      </c>
      <c r="AJ41" s="11">
        <f>'OddsRatio_working_3-way'!U41/(3*'OddsRatio_working_3-way'!X41^(1/3))*SIN(('OddsRatio_working_3-way'!Y41+2*PI())/3)</f>
        <v>-0.39848226921574298</v>
      </c>
      <c r="AK41" s="11">
        <f>'OddsRatio_working_3-way'!U41/(3*'OddsRatio_working_3-way'!X41^(1/3))*SIN(('OddsRatio_working_3-way'!Y41+4*PI())/3)</f>
        <v>0.5411350988716539</v>
      </c>
      <c r="AL41" s="11">
        <f>'OddsRatio_working_3-way'!Z41+'OddsRatio_working_3-way'!AF41</f>
        <v>1.0849766808010126</v>
      </c>
      <c r="AM41" s="11">
        <f>'OddsRatio_working_3-way'!AA41+'OddsRatio_working_3-way'!AG41</f>
        <v>-0.78957028920801231</v>
      </c>
      <c r="AN41" s="11">
        <f>'OddsRatio_working_3-way'!AB41+'OddsRatio_working_3-way'!AH41</f>
        <v>-0.29540639159300053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1.0849766808010126</v>
      </c>
      <c r="AS41" s="11">
        <f>IF(('OddsRatio_working_3-way'!X41=0),IF(Q41&gt;0,-Q41^(1/3),(-Q41)^(1/3)),'OddsRatio_working_3-way'!AM41-'OddsRatio_working_3-way'!R41/3)</f>
        <v>-0.78957028920801231</v>
      </c>
      <c r="AT41" s="11">
        <f>IF(('OddsRatio_working_3-way'!X41=0),IF(Q41&gt;0,-Q41^(1/3),(-Q41)^(1/3)),'OddsRatio_working_3-way'!AN41-'OddsRatio_working_3-way'!R41/3)</f>
        <v>-0.29540639159300053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1.93</v>
      </c>
      <c r="B42" s="4">
        <f>IF('True_Odds_Calculator_3-way'!B41="","",'True_Odds_Calculator_3-way'!B41)</f>
        <v>3.6</v>
      </c>
      <c r="C42" s="4">
        <f>IF('True_Odds_Calculator_3-way'!C41="","",'True_Odds_Calculator_3-way'!C41)</f>
        <v>4.0199999999999996</v>
      </c>
      <c r="D42" s="9">
        <f t="shared" si="13"/>
        <v>0.50044089765909239</v>
      </c>
      <c r="E42" s="9">
        <f t="shared" si="14"/>
        <v>0.26379845290875725</v>
      </c>
      <c r="F42" s="9">
        <f t="shared" si="15"/>
        <v>0.23576064943215039</v>
      </c>
      <c r="G42" s="9">
        <f t="shared" si="16"/>
        <v>1.0733741538919381</v>
      </c>
      <c r="H42" s="9">
        <f t="shared" si="17"/>
        <v>1.9982379631195022</v>
      </c>
      <c r="I42" s="9">
        <f t="shared" si="18"/>
        <v>3.7907728001190382</v>
      </c>
      <c r="J42" s="9">
        <f t="shared" si="19"/>
        <v>4.2415899447536525</v>
      </c>
      <c r="K42" s="11">
        <f t="shared" si="20"/>
        <v>0.5181347150259068</v>
      </c>
      <c r="L42" s="11">
        <f t="shared" si="21"/>
        <v>0.27777777777777779</v>
      </c>
      <c r="M42" s="11">
        <f t="shared" si="22"/>
        <v>0.24875621890547267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-0.26144321570042695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0.23450679819096804</v>
      </c>
      <c r="Q42" s="11">
        <f>2*'OddsRatio_working_3-way'!K42*'OddsRatio_working_3-way'!L42*'OddsRatio_working_3-way'!M42</f>
        <v>7.1605129218616212E-2</v>
      </c>
      <c r="R42" s="11">
        <f t="shared" si="23"/>
        <v>0</v>
      </c>
      <c r="S42" s="11">
        <f t="shared" si="24"/>
        <v>-0.89697029453491794</v>
      </c>
      <c r="T42" s="11">
        <f t="shared" si="25"/>
        <v>-0.27388405939997501</v>
      </c>
      <c r="U42" s="11">
        <f>'OddsRatio_working_3-way'!S42-'OddsRatio_working_3-way'!R42^2/3</f>
        <v>-0.89697029453491794</v>
      </c>
      <c r="V42" s="11">
        <f>'OddsRatio_working_3-way'!S42*'OddsRatio_working_3-way'!R42/3-2*'OddsRatio_working_3-way'!R42^3/27-'OddsRatio_working_3-way'!T42</f>
        <v>0.27388405939997501</v>
      </c>
      <c r="W42" s="11">
        <f>'OddsRatio_working_3-way'!V42^2+4*'OddsRatio_working_3-way'!U42^3/27</f>
        <v>-3.1900495565241174E-2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0.16348774690986034</v>
      </c>
      <c r="Y42" s="11">
        <f>IF('OddsRatio_working_3-way'!W42&gt;=0,IF('OddsRatio_working_3-way'!V42+SQRT('OddsRatio_working_3-way'!W42)&gt;0,0,PI()),ACOS('OddsRatio_working_3-way'!V42/(2*'OddsRatio_working_3-way'!X42)))</f>
        <v>0.57786878755434368</v>
      </c>
      <c r="Z42" s="11">
        <f>'OddsRatio_working_3-way'!X42^(1/3)*COS('OddsRatio_working_3-way'!Y42/3)</f>
        <v>0.53668707694596907</v>
      </c>
      <c r="AA42" s="11">
        <f>'OddsRatio_working_3-way'!X42^(1/3)*COS(('OddsRatio_working_3-way'!Y42+2*PI())/3)</f>
        <v>-0.35899567420691575</v>
      </c>
      <c r="AB42" s="11">
        <f>'OddsRatio_working_3-way'!X42^(1/3)*COS(('OddsRatio_working_3-way'!Y42+4*PI())/3)</f>
        <v>-0.1776914027390534</v>
      </c>
      <c r="AC42" s="11">
        <f>'OddsRatio_working_3-way'!X42^(1/3)*SIN('OddsRatio_working_3-way'!Y42/3)</f>
        <v>0.10467606993719931</v>
      </c>
      <c r="AD42" s="11">
        <f>'OddsRatio_working_3-way'!X42^(1/3)*SIN(('OddsRatio_working_3-way'!Y42+2*PI())/3)</f>
        <v>0.41244660754942325</v>
      </c>
      <c r="AE42" s="11">
        <f>'OddsRatio_working_3-way'!X42^(1/3)*SIN(('OddsRatio_working_3-way'!Y42+4*PI())/3)</f>
        <v>-0.51712267748662266</v>
      </c>
      <c r="AF42" s="11">
        <f>-'OddsRatio_working_3-way'!U42/(3*'OddsRatio_working_3-way'!X42^(1/3))*COS(('OddsRatio_working_3-way'!Y42)/3)</f>
        <v>0.53668707694596907</v>
      </c>
      <c r="AG42" s="11">
        <f>-'OddsRatio_working_3-way'!U42/(3*'OddsRatio_working_3-way'!X42^(1/3))*COS(('OddsRatio_working_3-way'!Y42+2*PI())/3)</f>
        <v>-0.35899567420691575</v>
      </c>
      <c r="AH42" s="11">
        <f>-'OddsRatio_working_3-way'!U42/(3*'OddsRatio_working_3-way'!X42^(1/3))*COS(('OddsRatio_working_3-way'!Y42+4*PI())/3)</f>
        <v>-0.1776914027390534</v>
      </c>
      <c r="AI42" s="11">
        <f>'OddsRatio_working_3-way'!U42/(3*'OddsRatio_working_3-way'!X42^(1/3))*SIN(('OddsRatio_working_3-way'!Y42)/3)</f>
        <v>-0.10467606993719931</v>
      </c>
      <c r="AJ42" s="11">
        <f>'OddsRatio_working_3-way'!U42/(3*'OddsRatio_working_3-way'!X42^(1/3))*SIN(('OddsRatio_working_3-way'!Y42+2*PI())/3)</f>
        <v>-0.41244660754942325</v>
      </c>
      <c r="AK42" s="11">
        <f>'OddsRatio_working_3-way'!U42/(3*'OddsRatio_working_3-way'!X42^(1/3))*SIN(('OddsRatio_working_3-way'!Y42+4*PI())/3)</f>
        <v>0.51712267748662266</v>
      </c>
      <c r="AL42" s="11">
        <f>'OddsRatio_working_3-way'!Z42+'OddsRatio_working_3-way'!AF42</f>
        <v>1.0733741538919381</v>
      </c>
      <c r="AM42" s="11">
        <f>'OddsRatio_working_3-way'!AA42+'OddsRatio_working_3-way'!AG42</f>
        <v>-0.7179913484138315</v>
      </c>
      <c r="AN42" s="11">
        <f>'OddsRatio_working_3-way'!AB42+'OddsRatio_working_3-way'!AH42</f>
        <v>-0.3553828054781068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1.0733741538919381</v>
      </c>
      <c r="AS42" s="11">
        <f>IF(('OddsRatio_working_3-way'!X42=0),IF(Q42&gt;0,-Q42^(1/3),(-Q42)^(1/3)),'OddsRatio_working_3-way'!AM42-'OddsRatio_working_3-way'!R42/3)</f>
        <v>-0.7179913484138315</v>
      </c>
      <c r="AT42" s="11">
        <f>IF(('OddsRatio_working_3-way'!X42=0),IF(Q42&gt;0,-Q42^(1/3),(-Q42)^(1/3)),'OddsRatio_working_3-way'!AN42-'OddsRatio_working_3-way'!R42/3)</f>
        <v>-0.3553828054781068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1.55</v>
      </c>
      <c r="B43" s="4">
        <f>IF('True_Odds_Calculator_3-way'!B42="","",'True_Odds_Calculator_3-way'!B42)</f>
        <v>4.3499999999999996</v>
      </c>
      <c r="C43" s="4">
        <f>IF('True_Odds_Calculator_3-way'!C42="","",'True_Odds_Calculator_3-way'!C42)</f>
        <v>5.67</v>
      </c>
      <c r="D43" s="9">
        <f t="shared" si="13"/>
        <v>0.62329414477460288</v>
      </c>
      <c r="E43" s="9">
        <f t="shared" si="14"/>
        <v>0.21361965490826731</v>
      </c>
      <c r="F43" s="9">
        <f t="shared" si="15"/>
        <v>0.16308620031712973</v>
      </c>
      <c r="G43" s="9">
        <f t="shared" si="16"/>
        <v>1.098870802037025</v>
      </c>
      <c r="H43" s="9">
        <f t="shared" si="17"/>
        <v>1.6043789411203637</v>
      </c>
      <c r="I43" s="9">
        <f t="shared" si="18"/>
        <v>4.6812171868240338</v>
      </c>
      <c r="J43" s="9">
        <f t="shared" si="19"/>
        <v>6.1317266455129076</v>
      </c>
      <c r="K43" s="11">
        <f t="shared" si="20"/>
        <v>0.64516129032258063</v>
      </c>
      <c r="L43" s="11">
        <f t="shared" si="21"/>
        <v>0.22988505747126439</v>
      </c>
      <c r="M43" s="11">
        <f t="shared" si="22"/>
        <v>0.17636684303350969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-0.22507142628264853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0.22416964698512101</v>
      </c>
      <c r="Q43" s="11">
        <f>2*'OddsRatio_working_3-way'!K43*'OddsRatio_working_3-way'!L43*'OddsRatio_working_3-way'!M43</f>
        <v>5.2314970124882378E-2</v>
      </c>
      <c r="R43" s="11">
        <f t="shared" si="23"/>
        <v>0</v>
      </c>
      <c r="S43" s="11">
        <f t="shared" si="24"/>
        <v>-0.99599336391819437</v>
      </c>
      <c r="T43" s="11">
        <f t="shared" si="25"/>
        <v>-0.23243719111276412</v>
      </c>
      <c r="U43" s="11">
        <f>'OddsRatio_working_3-way'!S43-'OddsRatio_working_3-way'!R43^2/3</f>
        <v>-0.99599336391819437</v>
      </c>
      <c r="V43" s="11">
        <f>'OddsRatio_working_3-way'!S43*'OddsRatio_working_3-way'!R43/3-2*'OddsRatio_working_3-way'!R43^3/27-'OddsRatio_working_3-way'!T43</f>
        <v>0.23243719111276412</v>
      </c>
      <c r="W43" s="11">
        <f>'OddsRatio_working_3-way'!V43^2+4*'OddsRatio_working_3-way'!U43^3/27</f>
        <v>-9.2347498385178528E-2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0.1912946328295505</v>
      </c>
      <c r="Y43" s="11">
        <f>IF('OddsRatio_working_3-way'!W43&gt;=0,IF('OddsRatio_working_3-way'!V43+SQRT('OddsRatio_working_3-way'!W43)&gt;0,0,PI()),ACOS('OddsRatio_working_3-way'!V43/(2*'OddsRatio_working_3-way'!X43)))</f>
        <v>0.91784011843963553</v>
      </c>
      <c r="Z43" s="11">
        <f>'OddsRatio_working_3-way'!X43^(1/3)*COS('OddsRatio_working_3-way'!Y43/3)</f>
        <v>0.54943540101851263</v>
      </c>
      <c r="AA43" s="11">
        <f>'OddsRatio_working_3-way'!X43^(1/3)*COS(('OddsRatio_working_3-way'!Y43+2*PI())/3)</f>
        <v>-0.42501372860137954</v>
      </c>
      <c r="AB43" s="11">
        <f>'OddsRatio_working_3-way'!X43^(1/3)*COS(('OddsRatio_working_3-way'!Y43+4*PI())/3)</f>
        <v>-0.12442167241713321</v>
      </c>
      <c r="AC43" s="11">
        <f>'OddsRatio_working_3-way'!X43^(1/3)*SIN('OddsRatio_working_3-way'!Y43/3)</f>
        <v>0.17354690455423785</v>
      </c>
      <c r="AD43" s="11">
        <f>'OddsRatio_working_3-way'!X43^(1/3)*SIN(('OddsRatio_working_3-way'!Y43+2*PI())/3)</f>
        <v>0.38905156274340347</v>
      </c>
      <c r="AE43" s="11">
        <f>'OddsRatio_working_3-way'!X43^(1/3)*SIN(('OddsRatio_working_3-way'!Y43+4*PI())/3)</f>
        <v>-0.56259846729764118</v>
      </c>
      <c r="AF43" s="11">
        <f>-'OddsRatio_working_3-way'!U43/(3*'OddsRatio_working_3-way'!X43^(1/3))*COS(('OddsRatio_working_3-way'!Y43)/3)</f>
        <v>0.54943540101851251</v>
      </c>
      <c r="AG43" s="11">
        <f>-'OddsRatio_working_3-way'!U43/(3*'OddsRatio_working_3-way'!X43^(1/3))*COS(('OddsRatio_working_3-way'!Y43+2*PI())/3)</f>
        <v>-0.42501372860137943</v>
      </c>
      <c r="AH43" s="11">
        <f>-'OddsRatio_working_3-way'!U43/(3*'OddsRatio_working_3-way'!X43^(1/3))*COS(('OddsRatio_working_3-way'!Y43+4*PI())/3)</f>
        <v>-0.12442167241713319</v>
      </c>
      <c r="AI43" s="11">
        <f>'OddsRatio_working_3-way'!U43/(3*'OddsRatio_working_3-way'!X43^(1/3))*SIN(('OddsRatio_working_3-way'!Y43)/3)</f>
        <v>-0.17354690455423782</v>
      </c>
      <c r="AJ43" s="11">
        <f>'OddsRatio_working_3-way'!U43/(3*'OddsRatio_working_3-way'!X43^(1/3))*SIN(('OddsRatio_working_3-way'!Y43+2*PI())/3)</f>
        <v>-0.38905156274340341</v>
      </c>
      <c r="AK43" s="11">
        <f>'OddsRatio_working_3-way'!U43/(3*'OddsRatio_working_3-way'!X43^(1/3))*SIN(('OddsRatio_working_3-way'!Y43+4*PI())/3)</f>
        <v>0.56259846729764107</v>
      </c>
      <c r="AL43" s="11">
        <f>'OddsRatio_working_3-way'!Z43+'OddsRatio_working_3-way'!AF43</f>
        <v>1.098870802037025</v>
      </c>
      <c r="AM43" s="11">
        <f>'OddsRatio_working_3-way'!AA43+'OddsRatio_working_3-way'!AG43</f>
        <v>-0.85002745720275896</v>
      </c>
      <c r="AN43" s="11">
        <f>'OddsRatio_working_3-way'!AB43+'OddsRatio_working_3-way'!AH43</f>
        <v>-0.2488433448342664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1.098870802037025</v>
      </c>
      <c r="AS43" s="11">
        <f>IF(('OddsRatio_working_3-way'!X43=0),IF(Q43&gt;0,-Q43^(1/3),(-Q43)^(1/3)),'OddsRatio_working_3-way'!AM43-'OddsRatio_working_3-way'!R43/3)</f>
        <v>-0.85002745720275896</v>
      </c>
      <c r="AT43" s="11">
        <f>IF(('OddsRatio_working_3-way'!X43=0),IF(Q43&gt;0,-Q43^(1/3),(-Q43)^(1/3)),'OddsRatio_working_3-way'!AN43-'OddsRatio_working_3-way'!R43/3)</f>
        <v>-0.2488433448342664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1.65</v>
      </c>
      <c r="B44" s="4">
        <f>IF('True_Odds_Calculator_3-way'!B43="","",'True_Odds_Calculator_3-way'!B43)</f>
        <v>4.18</v>
      </c>
      <c r="C44" s="4">
        <f>IF('True_Odds_Calculator_3-way'!C43="","",'True_Odds_Calculator_3-way'!C43)</f>
        <v>4.97</v>
      </c>
      <c r="D44" s="9">
        <f t="shared" si="13"/>
        <v>0.58661896899576749</v>
      </c>
      <c r="E44" s="9">
        <f t="shared" si="14"/>
        <v>0.22484384148010828</v>
      </c>
      <c r="F44" s="9">
        <f t="shared" si="15"/>
        <v>0.18853718952412432</v>
      </c>
      <c r="G44" s="9">
        <f t="shared" si="16"/>
        <v>1.0841293080213661</v>
      </c>
      <c r="H44" s="9">
        <f t="shared" si="17"/>
        <v>1.7046840502138878</v>
      </c>
      <c r="I44" s="9">
        <f t="shared" si="18"/>
        <v>4.4475311995079441</v>
      </c>
      <c r="J44" s="9">
        <f t="shared" si="19"/>
        <v>5.3039933528448229</v>
      </c>
      <c r="K44" s="11">
        <f t="shared" si="20"/>
        <v>0.60606060606060608</v>
      </c>
      <c r="L44" s="11">
        <f t="shared" si="21"/>
        <v>0.23923444976076558</v>
      </c>
      <c r="M44" s="11">
        <f t="shared" si="22"/>
        <v>0.2012072434607646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-0.23939461037648246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0.22755060156502302</v>
      </c>
      <c r="Q44" s="11">
        <f>2*'OddsRatio_working_3-way'!K44*'OddsRatio_working_3-way'!L44*'OddsRatio_working_3-way'!M44</f>
        <v>5.8346308093595665E-2</v>
      </c>
      <c r="R44" s="11">
        <f t="shared" si="23"/>
        <v>0</v>
      </c>
      <c r="S44" s="11">
        <f t="shared" si="24"/>
        <v>-0.95052516515374741</v>
      </c>
      <c r="T44" s="11">
        <f t="shared" si="25"/>
        <v>-0.2437244013214738</v>
      </c>
      <c r="U44" s="11">
        <f>'OddsRatio_working_3-way'!S44-'OddsRatio_working_3-way'!R44^2/3</f>
        <v>-0.95052516515374741</v>
      </c>
      <c r="V44" s="11">
        <f>'OddsRatio_working_3-way'!S44*'OddsRatio_working_3-way'!R44/3-2*'OddsRatio_working_3-way'!R44^3/27-'OddsRatio_working_3-way'!T44</f>
        <v>0.2437244013214738</v>
      </c>
      <c r="W44" s="11">
        <f>'OddsRatio_working_3-way'!V44^2+4*'OddsRatio_working_3-way'!U44^3/27</f>
        <v>-6.7827700767031568E-2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0.17834607128175153</v>
      </c>
      <c r="Y44" s="11">
        <f>IF('OddsRatio_working_3-way'!W44&gt;=0,IF('OddsRatio_working_3-way'!V44+SQRT('OddsRatio_working_3-way'!W44)&gt;0,0,PI()),ACOS('OddsRatio_working_3-way'!V44/(2*'OddsRatio_working_3-way'!X44)))</f>
        <v>0.8185363235696832</v>
      </c>
      <c r="Z44" s="11">
        <f>'OddsRatio_working_3-way'!X44^(1/3)*COS('OddsRatio_working_3-way'!Y44/3)</f>
        <v>0.54206465401068316</v>
      </c>
      <c r="AA44" s="11">
        <f>'OddsRatio_working_3-way'!X44^(1/3)*COS(('OddsRatio_working_3-way'!Y44+2*PI())/3)</f>
        <v>-0.40239337314401119</v>
      </c>
      <c r="AB44" s="11">
        <f>'OddsRatio_working_3-way'!X44^(1/3)*COS(('OddsRatio_working_3-way'!Y44+4*PI())/3)</f>
        <v>-0.13967128086667208</v>
      </c>
      <c r="AC44" s="11">
        <f>'OddsRatio_working_3-way'!X44^(1/3)*SIN('OddsRatio_working_3-way'!Y44/3)</f>
        <v>0.15168267069838351</v>
      </c>
      <c r="AD44" s="11">
        <f>'OddsRatio_working_3-way'!X44^(1/3)*SIN(('OddsRatio_working_3-way'!Y44+2*PI())/3)</f>
        <v>0.39360042551768215</v>
      </c>
      <c r="AE44" s="11">
        <f>'OddsRatio_working_3-way'!X44^(1/3)*SIN(('OddsRatio_working_3-way'!Y44+4*PI())/3)</f>
        <v>-0.54528309621606563</v>
      </c>
      <c r="AF44" s="11">
        <f>-'OddsRatio_working_3-way'!U44/(3*'OddsRatio_working_3-way'!X44^(1/3))*COS(('OddsRatio_working_3-way'!Y44)/3)</f>
        <v>0.54206465401068304</v>
      </c>
      <c r="AG44" s="11">
        <f>-'OddsRatio_working_3-way'!U44/(3*'OddsRatio_working_3-way'!X44^(1/3))*COS(('OddsRatio_working_3-way'!Y44+2*PI())/3)</f>
        <v>-0.40239337314401113</v>
      </c>
      <c r="AH44" s="11">
        <f>-'OddsRatio_working_3-way'!U44/(3*'OddsRatio_working_3-way'!X44^(1/3))*COS(('OddsRatio_working_3-way'!Y44+4*PI())/3)</f>
        <v>-0.13967128086667205</v>
      </c>
      <c r="AI44" s="11">
        <f>'OddsRatio_working_3-way'!U44/(3*'OddsRatio_working_3-way'!X44^(1/3))*SIN(('OddsRatio_working_3-way'!Y44)/3)</f>
        <v>-0.15168267069838348</v>
      </c>
      <c r="AJ44" s="11">
        <f>'OddsRatio_working_3-way'!U44/(3*'OddsRatio_working_3-way'!X44^(1/3))*SIN(('OddsRatio_working_3-way'!Y44+2*PI())/3)</f>
        <v>-0.3936004255176821</v>
      </c>
      <c r="AK44" s="11">
        <f>'OddsRatio_working_3-way'!U44/(3*'OddsRatio_working_3-way'!X44^(1/3))*SIN(('OddsRatio_working_3-way'!Y44+4*PI())/3)</f>
        <v>0.54528309621606552</v>
      </c>
      <c r="AL44" s="11">
        <f>'OddsRatio_working_3-way'!Z44+'OddsRatio_working_3-way'!AF44</f>
        <v>1.0841293080213661</v>
      </c>
      <c r="AM44" s="11">
        <f>'OddsRatio_working_3-way'!AA44+'OddsRatio_working_3-way'!AG44</f>
        <v>-0.80478674628802227</v>
      </c>
      <c r="AN44" s="11">
        <f>'OddsRatio_working_3-way'!AB44+'OddsRatio_working_3-way'!AH44</f>
        <v>-0.27934256173334415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1.0841293080213661</v>
      </c>
      <c r="AS44" s="11">
        <f>IF(('OddsRatio_working_3-way'!X44=0),IF(Q44&gt;0,-Q44^(1/3),(-Q44)^(1/3)),'OddsRatio_working_3-way'!AM44-'OddsRatio_working_3-way'!R44/3)</f>
        <v>-0.80478674628802227</v>
      </c>
      <c r="AT44" s="11">
        <f>IF(('OddsRatio_working_3-way'!X44=0),IF(Q44&gt;0,-Q44^(1/3),(-Q44)^(1/3)),'OddsRatio_working_3-way'!AN44-'OddsRatio_working_3-way'!R44/3)</f>
        <v>-0.27934256173334415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</v>
      </c>
      <c r="B45" s="4">
        <f>IF('True_Odds_Calculator_3-way'!B44="","",'True_Odds_Calculator_3-way'!B44)</f>
        <v>3.56</v>
      </c>
      <c r="C45" s="4">
        <f>IF('True_Odds_Calculator_3-way'!C44="","",'True_Odds_Calculator_3-way'!C44)</f>
        <v>4.47</v>
      </c>
      <c r="D45" s="9">
        <f t="shared" si="13"/>
        <v>0.51387807891233395</v>
      </c>
      <c r="E45" s="9">
        <f t="shared" si="14"/>
        <v>0.27094344550294797</v>
      </c>
      <c r="F45" s="9">
        <f t="shared" si="15"/>
        <v>0.21517847558471834</v>
      </c>
      <c r="G45" s="9">
        <f t="shared" si="16"/>
        <v>1.0510965344511809</v>
      </c>
      <c r="H45" s="9">
        <f t="shared" si="17"/>
        <v>1.9459868810060625</v>
      </c>
      <c r="I45" s="9">
        <f t="shared" si="18"/>
        <v>3.6908071281950225</v>
      </c>
      <c r="J45" s="9">
        <f t="shared" si="19"/>
        <v>4.6473049745455981</v>
      </c>
      <c r="K45" s="11">
        <f t="shared" si="20"/>
        <v>0.52631578947368418</v>
      </c>
      <c r="L45" s="11">
        <f t="shared" si="21"/>
        <v>0.2808988764044944</v>
      </c>
      <c r="M45" s="11">
        <f t="shared" si="22"/>
        <v>0.2237136465324385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-0.26442397374175963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0.22920395778678276</v>
      </c>
      <c r="Q45" s="11">
        <f>2*'OddsRatio_working_3-way'!K45*'OddsRatio_working_3-way'!L45*'OddsRatio_working_3-way'!M45</f>
        <v>6.6148328365593881E-2</v>
      </c>
      <c r="R45" s="11">
        <f t="shared" si="23"/>
        <v>0</v>
      </c>
      <c r="S45" s="11">
        <f t="shared" si="24"/>
        <v>-0.8668047550432274</v>
      </c>
      <c r="T45" s="11">
        <f t="shared" si="25"/>
        <v>-0.25016010246557796</v>
      </c>
      <c r="U45" s="11">
        <f>'OddsRatio_working_3-way'!S45-'OddsRatio_working_3-way'!R45^2/3</f>
        <v>-0.8668047550432274</v>
      </c>
      <c r="V45" s="11">
        <f>'OddsRatio_working_3-way'!S45*'OddsRatio_working_3-way'!R45/3-2*'OddsRatio_working_3-way'!R45^3/27-'OddsRatio_working_3-way'!T45</f>
        <v>0.25016010246557796</v>
      </c>
      <c r="W45" s="11">
        <f>'OddsRatio_working_3-way'!V45^2+4*'OddsRatio_working_3-way'!U45^3/27</f>
        <v>-3.3904985606305699E-2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0.15531022380375845</v>
      </c>
      <c r="Y45" s="11">
        <f>IF('OddsRatio_working_3-way'!W45&gt;=0,IF('OddsRatio_working_3-way'!V45+SQRT('OddsRatio_working_3-way'!W45)&gt;0,0,PI()),ACOS('OddsRatio_working_3-way'!V45/(2*'OddsRatio_working_3-way'!X45)))</f>
        <v>0.63452022216927073</v>
      </c>
      <c r="Z45" s="11">
        <f>'OddsRatio_working_3-way'!X45^(1/3)*COS('OddsRatio_working_3-way'!Y45/3)</f>
        <v>0.52554826722559056</v>
      </c>
      <c r="AA45" s="11">
        <f>'OddsRatio_working_3-way'!X45^(1/3)*COS(('OddsRatio_working_3-way'!Y45+2*PI())/3)</f>
        <v>-0.36050055211332827</v>
      </c>
      <c r="AB45" s="11">
        <f>'OddsRatio_working_3-way'!X45^(1/3)*COS(('OddsRatio_working_3-way'!Y45+4*PI())/3)</f>
        <v>-0.16504771511226216</v>
      </c>
      <c r="AC45" s="11">
        <f>'OddsRatio_working_3-way'!X45^(1/3)*SIN('OddsRatio_working_3-way'!Y45/3)</f>
        <v>0.11284474805644154</v>
      </c>
      <c r="AD45" s="11">
        <f>'OddsRatio_working_3-way'!X45^(1/3)*SIN(('OddsRatio_working_3-way'!Y45+2*PI())/3)</f>
        <v>0.39871577630403338</v>
      </c>
      <c r="AE45" s="11">
        <f>'OddsRatio_working_3-way'!X45^(1/3)*SIN(('OddsRatio_working_3-way'!Y45+4*PI())/3)</f>
        <v>-0.51156052436047483</v>
      </c>
      <c r="AF45" s="11">
        <f>-'OddsRatio_working_3-way'!U45/(3*'OddsRatio_working_3-way'!X45^(1/3))*COS(('OddsRatio_working_3-way'!Y45)/3)</f>
        <v>0.52554826722559045</v>
      </c>
      <c r="AG45" s="11">
        <f>-'OddsRatio_working_3-way'!U45/(3*'OddsRatio_working_3-way'!X45^(1/3))*COS(('OddsRatio_working_3-way'!Y45+2*PI())/3)</f>
        <v>-0.36050055211332821</v>
      </c>
      <c r="AH45" s="11">
        <f>-'OddsRatio_working_3-way'!U45/(3*'OddsRatio_working_3-way'!X45^(1/3))*COS(('OddsRatio_working_3-way'!Y45+4*PI())/3)</f>
        <v>-0.16504771511226213</v>
      </c>
      <c r="AI45" s="11">
        <f>'OddsRatio_working_3-way'!U45/(3*'OddsRatio_working_3-way'!X45^(1/3))*SIN(('OddsRatio_working_3-way'!Y45)/3)</f>
        <v>-0.11284474805644151</v>
      </c>
      <c r="AJ45" s="11">
        <f>'OddsRatio_working_3-way'!U45/(3*'OddsRatio_working_3-way'!X45^(1/3))*SIN(('OddsRatio_working_3-way'!Y45+2*PI())/3)</f>
        <v>-0.39871577630403332</v>
      </c>
      <c r="AK45" s="11">
        <f>'OddsRatio_working_3-way'!U45/(3*'OddsRatio_working_3-way'!X45^(1/3))*SIN(('OddsRatio_working_3-way'!Y45+4*PI())/3)</f>
        <v>0.51156052436047472</v>
      </c>
      <c r="AL45" s="11">
        <f>'OddsRatio_working_3-way'!Z45+'OddsRatio_working_3-way'!AF45</f>
        <v>1.0510965344511809</v>
      </c>
      <c r="AM45" s="11">
        <f>'OddsRatio_working_3-way'!AA45+'OddsRatio_working_3-way'!AG45</f>
        <v>-0.72100110422665642</v>
      </c>
      <c r="AN45" s="11">
        <f>'OddsRatio_working_3-way'!AB45+'OddsRatio_working_3-way'!AH45</f>
        <v>-0.33009543022452426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1.0510965344511809</v>
      </c>
      <c r="AS45" s="11">
        <f>IF(('OddsRatio_working_3-way'!X45=0),IF(Q45&gt;0,-Q45^(1/3),(-Q45)^(1/3)),'OddsRatio_working_3-way'!AM45-'OddsRatio_working_3-way'!R45/3)</f>
        <v>-0.72100110422665642</v>
      </c>
      <c r="AT45" s="11">
        <f>IF(('OddsRatio_working_3-way'!X45=0),IF(Q45&gt;0,-Q45^(1/3),(-Q45)^(1/3)),'OddsRatio_working_3-way'!AN45-'OddsRatio_working_3-way'!R45/3)</f>
        <v>-0.33009543022452426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1.68</v>
      </c>
      <c r="B46" s="4">
        <f>IF('True_Odds_Calculator_3-way'!B45="","",'True_Odds_Calculator_3-way'!B45)</f>
        <v>3.94</v>
      </c>
      <c r="C46" s="4">
        <f>IF('True_Odds_Calculator_3-way'!C45="","",'True_Odds_Calculator_3-way'!C45)</f>
        <v>5.45</v>
      </c>
      <c r="D46" s="9">
        <f t="shared" si="13"/>
        <v>0.58156233546068314</v>
      </c>
      <c r="E46" s="9">
        <f t="shared" si="14"/>
        <v>0.24326130255895911</v>
      </c>
      <c r="F46" s="9">
        <f t="shared" si="15"/>
        <v>0.17517636198035752</v>
      </c>
      <c r="G46" s="9">
        <f t="shared" si="16"/>
        <v>1.0580972479725981</v>
      </c>
      <c r="H46" s="9">
        <f t="shared" si="17"/>
        <v>1.7195061286213669</v>
      </c>
      <c r="I46" s="9">
        <f t="shared" si="18"/>
        <v>4.1108059090394393</v>
      </c>
      <c r="J46" s="9">
        <f t="shared" si="19"/>
        <v>5.7085327534780621</v>
      </c>
      <c r="K46" s="11">
        <f t="shared" si="20"/>
        <v>0.59523809523809523</v>
      </c>
      <c r="L46" s="11">
        <f t="shared" si="21"/>
        <v>0.25380710659898476</v>
      </c>
      <c r="M46" s="11">
        <f t="shared" si="22"/>
        <v>0.18348623853211007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-0.24661202440273822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0.22370285607839746</v>
      </c>
      <c r="Q46" s="11">
        <f>2*'OddsRatio_working_3-way'!K46*'OddsRatio_working_3-way'!L46*'OddsRatio_working_3-way'!M46</f>
        <v>5.5440608693530964E-2</v>
      </c>
      <c r="R46" s="11">
        <f t="shared" si="23"/>
        <v>0</v>
      </c>
      <c r="S46" s="11">
        <f t="shared" si="24"/>
        <v>-0.90710441479962811</v>
      </c>
      <c r="T46" s="11">
        <f t="shared" si="25"/>
        <v>-0.22480902473348899</v>
      </c>
      <c r="U46" s="11">
        <f>'OddsRatio_working_3-way'!S46-'OddsRatio_working_3-way'!R46^2/3</f>
        <v>-0.90710441479962811</v>
      </c>
      <c r="V46" s="11">
        <f>'OddsRatio_working_3-way'!S46*'OddsRatio_working_3-way'!R46/3-2*'OddsRatio_working_3-way'!R46^3/27-'OddsRatio_working_3-way'!T46</f>
        <v>0.22480902473348899</v>
      </c>
      <c r="W46" s="11">
        <f>'OddsRatio_working_3-way'!V46^2+4*'OddsRatio_working_3-way'!U46^3/27</f>
        <v>-6.0038733932926219E-2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0.16626622592588422</v>
      </c>
      <c r="Y46" s="11">
        <f>IF('OddsRatio_working_3-way'!W46&gt;=0,IF('OddsRatio_working_3-way'!V46+SQRT('OddsRatio_working_3-way'!W46)&gt;0,0,PI()),ACOS('OddsRatio_working_3-way'!V46/(2*'OddsRatio_working_3-way'!X46)))</f>
        <v>0.82840570075353259</v>
      </c>
      <c r="Z46" s="11">
        <f>'OddsRatio_working_3-way'!X46^(1/3)*COS('OddsRatio_working_3-way'!Y46/3)</f>
        <v>0.52904862398629904</v>
      </c>
      <c r="AA46" s="11">
        <f>'OddsRatio_working_3-way'!X46^(1/3)*COS(('OddsRatio_working_3-way'!Y46+2*PI())/3)</f>
        <v>-0.39435793165138611</v>
      </c>
      <c r="AB46" s="11">
        <f>'OddsRatio_working_3-way'!X46^(1/3)*COS(('OddsRatio_working_3-way'!Y46+4*PI())/3)</f>
        <v>-0.1346906923349131</v>
      </c>
      <c r="AC46" s="11">
        <f>'OddsRatio_working_3-way'!X46^(1/3)*SIN('OddsRatio_working_3-way'!Y46/3)</f>
        <v>0.14991895051909285</v>
      </c>
      <c r="AD46" s="11">
        <f>'OddsRatio_working_3-way'!X46^(1/3)*SIN(('OddsRatio_working_3-way'!Y46+2*PI())/3)</f>
        <v>0.38321007294978998</v>
      </c>
      <c r="AE46" s="11">
        <f>'OddsRatio_working_3-way'!X46^(1/3)*SIN(('OddsRatio_working_3-way'!Y46+4*PI())/3)</f>
        <v>-0.53312902346888269</v>
      </c>
      <c r="AF46" s="11">
        <f>-'OddsRatio_working_3-way'!U46/(3*'OddsRatio_working_3-way'!X46^(1/3))*COS(('OddsRatio_working_3-way'!Y46)/3)</f>
        <v>0.52904862398629904</v>
      </c>
      <c r="AG46" s="11">
        <f>-'OddsRatio_working_3-way'!U46/(3*'OddsRatio_working_3-way'!X46^(1/3))*COS(('OddsRatio_working_3-way'!Y46+2*PI())/3)</f>
        <v>-0.39435793165138611</v>
      </c>
      <c r="AH46" s="11">
        <f>-'OddsRatio_working_3-way'!U46/(3*'OddsRatio_working_3-way'!X46^(1/3))*COS(('OddsRatio_working_3-way'!Y46+4*PI())/3)</f>
        <v>-0.1346906923349131</v>
      </c>
      <c r="AI46" s="11">
        <f>'OddsRatio_working_3-way'!U46/(3*'OddsRatio_working_3-way'!X46^(1/3))*SIN(('OddsRatio_working_3-way'!Y46)/3)</f>
        <v>-0.14991895051909285</v>
      </c>
      <c r="AJ46" s="11">
        <f>'OddsRatio_working_3-way'!U46/(3*'OddsRatio_working_3-way'!X46^(1/3))*SIN(('OddsRatio_working_3-way'!Y46+2*PI())/3)</f>
        <v>-0.38321007294978998</v>
      </c>
      <c r="AK46" s="11">
        <f>'OddsRatio_working_3-way'!U46/(3*'OddsRatio_working_3-way'!X46^(1/3))*SIN(('OddsRatio_working_3-way'!Y46+4*PI())/3)</f>
        <v>0.53312902346888269</v>
      </c>
      <c r="AL46" s="11">
        <f>'OddsRatio_working_3-way'!Z46+'OddsRatio_working_3-way'!AF46</f>
        <v>1.0580972479725981</v>
      </c>
      <c r="AM46" s="11">
        <f>'OddsRatio_working_3-way'!AA46+'OddsRatio_working_3-way'!AG46</f>
        <v>-0.78871586330277221</v>
      </c>
      <c r="AN46" s="11">
        <f>'OddsRatio_working_3-way'!AB46+'OddsRatio_working_3-way'!AH46</f>
        <v>-0.2693813846698262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1.0580972479725981</v>
      </c>
      <c r="AS46" s="11">
        <f>IF(('OddsRatio_working_3-way'!X46=0),IF(Q46&gt;0,-Q46^(1/3),(-Q46)^(1/3)),'OddsRatio_working_3-way'!AM46-'OddsRatio_working_3-way'!R46/3)</f>
        <v>-0.78871586330277221</v>
      </c>
      <c r="AT46" s="11">
        <f>IF(('OddsRatio_working_3-way'!X46=0),IF(Q46&gt;0,-Q46^(1/3),(-Q46)^(1/3)),'OddsRatio_working_3-way'!AN46-'OddsRatio_working_3-way'!R46/3)</f>
        <v>-0.2693813846698262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1.98</v>
      </c>
      <c r="B47" s="4">
        <f>IF('True_Odds_Calculator_3-way'!B46="","",'True_Odds_Calculator_3-way'!B46)</f>
        <v>3.65</v>
      </c>
      <c r="C47" s="4">
        <f>IF('True_Odds_Calculator_3-way'!C46="","",'True_Odds_Calculator_3-way'!C46)</f>
        <v>4.01</v>
      </c>
      <c r="D47" s="9">
        <f t="shared" si="13"/>
        <v>0.49381588110408764</v>
      </c>
      <c r="E47" s="9">
        <f t="shared" si="14"/>
        <v>0.26512478947876245</v>
      </c>
      <c r="F47" s="9">
        <f t="shared" si="15"/>
        <v>0.24105932941714997</v>
      </c>
      <c r="G47" s="9">
        <f t="shared" si="16"/>
        <v>1.0459655649020596</v>
      </c>
      <c r="H47" s="9">
        <f t="shared" si="17"/>
        <v>2.0250462536040184</v>
      </c>
      <c r="I47" s="9">
        <f t="shared" si="18"/>
        <v>3.7718087469904584</v>
      </c>
      <c r="J47" s="9">
        <f t="shared" si="19"/>
        <v>4.1483563503551997</v>
      </c>
      <c r="K47" s="11">
        <f t="shared" si="20"/>
        <v>0.50505050505050508</v>
      </c>
      <c r="L47" s="11">
        <f t="shared" si="21"/>
        <v>0.27397260273972601</v>
      </c>
      <c r="M47" s="11">
        <f t="shared" si="22"/>
        <v>0.24937655860349128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-0.26973420192427477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0.22912139879994214</v>
      </c>
      <c r="Q47" s="11">
        <f>2*'OddsRatio_working_3-way'!K47*'OddsRatio_working_3-way'!L47*'OddsRatio_working_3-way'!M47</f>
        <v>6.901246951805487E-2</v>
      </c>
      <c r="R47" s="11">
        <f t="shared" si="23"/>
        <v>0</v>
      </c>
      <c r="S47" s="11">
        <f t="shared" si="24"/>
        <v>-0.84943398784951163</v>
      </c>
      <c r="T47" s="11">
        <f t="shared" si="25"/>
        <v>-0.25585361079804569</v>
      </c>
      <c r="U47" s="11">
        <f>'OddsRatio_working_3-way'!S47-'OddsRatio_working_3-way'!R47^2/3</f>
        <v>-0.84943398784951163</v>
      </c>
      <c r="V47" s="11">
        <f>'OddsRatio_working_3-way'!S47*'OddsRatio_working_3-way'!R47/3-2*'OddsRatio_working_3-way'!R47^3/27-'OddsRatio_working_3-way'!T47</f>
        <v>0.25585361079804569</v>
      </c>
      <c r="W47" s="11">
        <f>'OddsRatio_working_3-way'!V47^2+4*'OddsRatio_working_3-way'!U47^3/27</f>
        <v>-2.533877953424768E-2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0.15066506703002319</v>
      </c>
      <c r="Y47" s="11">
        <f>IF('OddsRatio_working_3-way'!W47&gt;=0,IF('OddsRatio_working_3-way'!V47+SQRT('OddsRatio_working_3-way'!W47)&gt;0,0,PI()),ACOS('OddsRatio_working_3-way'!V47/(2*'OddsRatio_working_3-way'!X47)))</f>
        <v>0.55655364506906246</v>
      </c>
      <c r="Z47" s="11">
        <f>'OddsRatio_working_3-way'!X47^(1/3)*COS('OddsRatio_working_3-way'!Y47/3)</f>
        <v>0.52298278245102969</v>
      </c>
      <c r="AA47" s="11">
        <f>'OddsRatio_working_3-way'!X47^(1/3)*COS(('OddsRatio_working_3-way'!Y47+2*PI())/3)</f>
        <v>-0.34649288478422868</v>
      </c>
      <c r="AB47" s="11">
        <f>'OddsRatio_working_3-way'!X47^(1/3)*COS(('OddsRatio_working_3-way'!Y47+4*PI())/3)</f>
        <v>-0.17648989766680115</v>
      </c>
      <c r="AC47" s="11">
        <f>'OddsRatio_working_3-way'!X47^(1/3)*SIN('OddsRatio_working_3-way'!Y47/3)</f>
        <v>9.8151270375287494E-2</v>
      </c>
      <c r="AD47" s="11">
        <f>'OddsRatio_working_3-way'!X47^(1/3)*SIN(('OddsRatio_working_3-way'!Y47+2*PI())/3)</f>
        <v>0.40384074015681859</v>
      </c>
      <c r="AE47" s="11">
        <f>'OddsRatio_working_3-way'!X47^(1/3)*SIN(('OddsRatio_working_3-way'!Y47+4*PI())/3)</f>
        <v>-0.50199201053210585</v>
      </c>
      <c r="AF47" s="11">
        <f>-'OddsRatio_working_3-way'!U47/(3*'OddsRatio_working_3-way'!X47^(1/3))*COS(('OddsRatio_working_3-way'!Y47)/3)</f>
        <v>0.5229827824510298</v>
      </c>
      <c r="AG47" s="11">
        <f>-'OddsRatio_working_3-way'!U47/(3*'OddsRatio_working_3-way'!X47^(1/3))*COS(('OddsRatio_working_3-way'!Y47+2*PI())/3)</f>
        <v>-0.34649288478422874</v>
      </c>
      <c r="AH47" s="11">
        <f>-'OddsRatio_working_3-way'!U47/(3*'OddsRatio_working_3-way'!X47^(1/3))*COS(('OddsRatio_working_3-way'!Y47+4*PI())/3)</f>
        <v>-0.17648989766680118</v>
      </c>
      <c r="AI47" s="11">
        <f>'OddsRatio_working_3-way'!U47/(3*'OddsRatio_working_3-way'!X47^(1/3))*SIN(('OddsRatio_working_3-way'!Y47)/3)</f>
        <v>-9.8151270375287522E-2</v>
      </c>
      <c r="AJ47" s="11">
        <f>'OddsRatio_working_3-way'!U47/(3*'OddsRatio_working_3-way'!X47^(1/3))*SIN(('OddsRatio_working_3-way'!Y47+2*PI())/3)</f>
        <v>-0.40384074015681865</v>
      </c>
      <c r="AK47" s="11">
        <f>'OddsRatio_working_3-way'!U47/(3*'OddsRatio_working_3-way'!X47^(1/3))*SIN(('OddsRatio_working_3-way'!Y47+4*PI())/3)</f>
        <v>0.50199201053210596</v>
      </c>
      <c r="AL47" s="11">
        <f>'OddsRatio_working_3-way'!Z47+'OddsRatio_working_3-way'!AF47</f>
        <v>1.0459655649020596</v>
      </c>
      <c r="AM47" s="11">
        <f>'OddsRatio_working_3-way'!AA47+'OddsRatio_working_3-way'!AG47</f>
        <v>-0.69298576956845737</v>
      </c>
      <c r="AN47" s="11">
        <f>'OddsRatio_working_3-way'!AB47+'OddsRatio_working_3-way'!AH47</f>
        <v>-0.35297979533360235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1.0459655649020596</v>
      </c>
      <c r="AS47" s="11">
        <f>IF(('OddsRatio_working_3-way'!X47=0),IF(Q47&gt;0,-Q47^(1/3),(-Q47)^(1/3)),'OddsRatio_working_3-way'!AM47-'OddsRatio_working_3-way'!R47/3)</f>
        <v>-0.69298576956845737</v>
      </c>
      <c r="AT47" s="11">
        <f>IF(('OddsRatio_working_3-way'!X47=0),IF(Q47&gt;0,-Q47^(1/3),(-Q47)^(1/3)),'OddsRatio_working_3-way'!AN47-'OddsRatio_working_3-way'!R47/3)</f>
        <v>-0.35297979533360235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2.25</v>
      </c>
      <c r="B48" s="4">
        <f>IF('True_Odds_Calculator_3-way'!B47="","",'True_Odds_Calculator_3-way'!B47)</f>
        <v>3.06</v>
      </c>
      <c r="C48" s="4">
        <f>IF('True_Odds_Calculator_3-way'!C47="","",'True_Odds_Calculator_3-way'!C47)</f>
        <v>3.65</v>
      </c>
      <c r="D48" s="9">
        <f t="shared" si="13"/>
        <v>0.42757474754436581</v>
      </c>
      <c r="E48" s="9">
        <f t="shared" si="14"/>
        <v>0.31188628148899278</v>
      </c>
      <c r="F48" s="9">
        <f t="shared" si="15"/>
        <v>0.26053897096664153</v>
      </c>
      <c r="G48" s="9">
        <f t="shared" si="16"/>
        <v>1.0710178853978993</v>
      </c>
      <c r="H48" s="9">
        <f t="shared" si="17"/>
        <v>2.3387723567473744</v>
      </c>
      <c r="I48" s="9">
        <f t="shared" si="18"/>
        <v>3.206296843919672</v>
      </c>
      <c r="J48" s="9">
        <f t="shared" si="19"/>
        <v>3.8381973963044338</v>
      </c>
      <c r="K48" s="11">
        <f t="shared" si="20"/>
        <v>0.44444444444444442</v>
      </c>
      <c r="L48" s="11">
        <f t="shared" si="21"/>
        <v>0.32679738562091504</v>
      </c>
      <c r="M48" s="11">
        <f t="shared" si="22"/>
        <v>0.27397260273972601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-0.27153530108136614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0.23716437361347376</v>
      </c>
      <c r="Q48" s="11">
        <f>2*'OddsRatio_working_3-way'!K48*'OddsRatio_working_3-way'!L48*'OddsRatio_working_3-way'!M48</f>
        <v>7.9585360272977773E-2</v>
      </c>
      <c r="R48" s="11">
        <f t="shared" si="23"/>
        <v>0</v>
      </c>
      <c r="S48" s="11">
        <f t="shared" si="24"/>
        <v>-0.87342004030042097</v>
      </c>
      <c r="T48" s="11">
        <f t="shared" si="25"/>
        <v>-0.29309397325517483</v>
      </c>
      <c r="U48" s="11">
        <f>'OddsRatio_working_3-way'!S48-'OddsRatio_working_3-way'!R48^2/3</f>
        <v>-0.87342004030042097</v>
      </c>
      <c r="V48" s="11">
        <f>'OddsRatio_working_3-way'!S48*'OddsRatio_working_3-way'!R48/3-2*'OddsRatio_working_3-way'!R48^3/27-'OddsRatio_working_3-way'!T48</f>
        <v>0.29309397325517483</v>
      </c>
      <c r="W48" s="11">
        <f>'OddsRatio_working_3-way'!V48^2+4*'OddsRatio_working_3-way'!U48^3/27</f>
        <v>-1.2806953039529168E-2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0.15709155785562945</v>
      </c>
      <c r="Y48" s="11">
        <f>IF('OddsRatio_working_3-way'!W48&gt;=0,IF('OddsRatio_working_3-way'!V48+SQRT('OddsRatio_working_3-way'!W48)&gt;0,0,PI()),ACOS('OddsRatio_working_3-way'!V48/(2*'OddsRatio_working_3-way'!X48)))</f>
        <v>0.36847903740143262</v>
      </c>
      <c r="Z48" s="11">
        <f>'OddsRatio_working_3-way'!X48^(1/3)*COS('OddsRatio_working_3-way'!Y48/3)</f>
        <v>0.53550894269894966</v>
      </c>
      <c r="AA48" s="11">
        <f>'OddsRatio_working_3-way'!X48^(1/3)*COS(('OddsRatio_working_3-way'!Y48+2*PI())/3)</f>
        <v>-0.32500514201973879</v>
      </c>
      <c r="AB48" s="11">
        <f>'OddsRatio_working_3-way'!X48^(1/3)*COS(('OddsRatio_working_3-way'!Y48+4*PI())/3)</f>
        <v>-0.21050380067921096</v>
      </c>
      <c r="AC48" s="11">
        <f>'OddsRatio_working_3-way'!X48^(1/3)*SIN('OddsRatio_working_3-way'!Y48/3)</f>
        <v>6.6107380245526967E-2</v>
      </c>
      <c r="AD48" s="11">
        <f>'OddsRatio_working_3-way'!X48^(1/3)*SIN(('OddsRatio_working_3-way'!Y48+2*PI())/3)</f>
        <v>0.4307106582082722</v>
      </c>
      <c r="AE48" s="11">
        <f>'OddsRatio_working_3-way'!X48^(1/3)*SIN(('OddsRatio_working_3-way'!Y48+4*PI())/3)</f>
        <v>-0.49681803845379918</v>
      </c>
      <c r="AF48" s="11">
        <f>-'OddsRatio_working_3-way'!U48/(3*'OddsRatio_working_3-way'!X48^(1/3))*COS(('OddsRatio_working_3-way'!Y48)/3)</f>
        <v>0.53550894269894966</v>
      </c>
      <c r="AG48" s="11">
        <f>-'OddsRatio_working_3-way'!U48/(3*'OddsRatio_working_3-way'!X48^(1/3))*COS(('OddsRatio_working_3-way'!Y48+2*PI())/3)</f>
        <v>-0.32500514201973879</v>
      </c>
      <c r="AH48" s="11">
        <f>-'OddsRatio_working_3-way'!U48/(3*'OddsRatio_working_3-way'!X48^(1/3))*COS(('OddsRatio_working_3-way'!Y48+4*PI())/3)</f>
        <v>-0.21050380067921096</v>
      </c>
      <c r="AI48" s="11">
        <f>'OddsRatio_working_3-way'!U48/(3*'OddsRatio_working_3-way'!X48^(1/3))*SIN(('OddsRatio_working_3-way'!Y48)/3)</f>
        <v>-6.6107380245526967E-2</v>
      </c>
      <c r="AJ48" s="11">
        <f>'OddsRatio_working_3-way'!U48/(3*'OddsRatio_working_3-way'!X48^(1/3))*SIN(('OddsRatio_working_3-way'!Y48+2*PI())/3)</f>
        <v>-0.4307106582082722</v>
      </c>
      <c r="AK48" s="11">
        <f>'OddsRatio_working_3-way'!U48/(3*'OddsRatio_working_3-way'!X48^(1/3))*SIN(('OddsRatio_working_3-way'!Y48+4*PI())/3)</f>
        <v>0.49681803845379918</v>
      </c>
      <c r="AL48" s="11">
        <f>'OddsRatio_working_3-way'!Z48+'OddsRatio_working_3-way'!AF48</f>
        <v>1.0710178853978993</v>
      </c>
      <c r="AM48" s="11">
        <f>'OddsRatio_working_3-way'!AA48+'OddsRatio_working_3-way'!AG48</f>
        <v>-0.65001028403947758</v>
      </c>
      <c r="AN48" s="11">
        <f>'OddsRatio_working_3-way'!AB48+'OddsRatio_working_3-way'!AH48</f>
        <v>-0.42100760135842191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1.0710178853978993</v>
      </c>
      <c r="AS48" s="11">
        <f>IF(('OddsRatio_working_3-way'!X48=0),IF(Q48&gt;0,-Q48^(1/3),(-Q48)^(1/3)),'OddsRatio_working_3-way'!AM48-'OddsRatio_working_3-way'!R48/3)</f>
        <v>-0.65001028403947758</v>
      </c>
      <c r="AT48" s="11">
        <f>IF(('OddsRatio_working_3-way'!X48=0),IF(Q48&gt;0,-Q48^(1/3),(-Q48)^(1/3)),'OddsRatio_working_3-way'!AN48-'OddsRatio_working_3-way'!R48/3)</f>
        <v>-0.42100760135842191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3.96</v>
      </c>
      <c r="B49" s="4">
        <f>IF('True_Odds_Calculator_3-way'!B48="","",'True_Odds_Calculator_3-way'!B48)</f>
        <v>3.08</v>
      </c>
      <c r="C49" s="4">
        <f>IF('True_Odds_Calculator_3-way'!C48="","",'True_Odds_Calculator_3-way'!C48)</f>
        <v>2.14</v>
      </c>
      <c r="D49" s="9">
        <f t="shared" si="13"/>
        <v>0.23983327696074874</v>
      </c>
      <c r="E49" s="9">
        <f t="shared" si="14"/>
        <v>0.30986031832897593</v>
      </c>
      <c r="F49" s="9">
        <f t="shared" si="15"/>
        <v>0.45030640471027505</v>
      </c>
      <c r="G49" s="9">
        <f t="shared" si="16"/>
        <v>1.0707983702773878</v>
      </c>
      <c r="H49" s="9">
        <f t="shared" si="17"/>
        <v>4.1695631760210681</v>
      </c>
      <c r="I49" s="9">
        <f t="shared" si="18"/>
        <v>3.227260610176967</v>
      </c>
      <c r="J49" s="9">
        <f t="shared" si="19"/>
        <v>2.2207101421162223</v>
      </c>
      <c r="K49" s="11">
        <f t="shared" si="20"/>
        <v>0.25252525252525254</v>
      </c>
      <c r="L49" s="11">
        <f t="shared" si="21"/>
        <v>0.32467532467532467</v>
      </c>
      <c r="M49" s="11">
        <f t="shared" si="22"/>
        <v>0.46728971962616822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-0.26890583220234854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0.23677115860633283</v>
      </c>
      <c r="Q49" s="11">
        <f>2*'OddsRatio_working_3-way'!K49*'OddsRatio_working_3-way'!L49*'OddsRatio_working_3-way'!M49</f>
        <v>7.6624970422761424E-2</v>
      </c>
      <c r="R49" s="11">
        <f t="shared" si="23"/>
        <v>0</v>
      </c>
      <c r="S49" s="11">
        <f t="shared" si="24"/>
        <v>-0.88049841339315116</v>
      </c>
      <c r="T49" s="11">
        <f t="shared" si="25"/>
        <v>-0.28495094284567996</v>
      </c>
      <c r="U49" s="11">
        <f>'OddsRatio_working_3-way'!S49-'OddsRatio_working_3-way'!R49^2/3</f>
        <v>-0.88049841339315116</v>
      </c>
      <c r="V49" s="11">
        <f>'OddsRatio_working_3-way'!S49*'OddsRatio_working_3-way'!R49/3-2*'OddsRatio_working_3-way'!R49^3/27-'OddsRatio_working_3-way'!T49</f>
        <v>0.28495094284567996</v>
      </c>
      <c r="W49" s="11">
        <f>'OddsRatio_working_3-way'!V49^2+4*'OddsRatio_working_3-way'!U49^3/27</f>
        <v>-1.9933414976807839E-2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0.1590050744516113</v>
      </c>
      <c r="Y49" s="11">
        <f>IF('OddsRatio_working_3-way'!W49&gt;=0,IF('OddsRatio_working_3-way'!V49+SQRT('OddsRatio_working_3-way'!W49)&gt;0,0,PI()),ACOS('OddsRatio_working_3-way'!V49/(2*'OddsRatio_working_3-way'!X49)))</f>
        <v>0.46002015341816094</v>
      </c>
      <c r="Z49" s="11">
        <f>'OddsRatio_working_3-way'!X49^(1/3)*COS('OddsRatio_working_3-way'!Y49/3)</f>
        <v>0.535399185138694</v>
      </c>
      <c r="AA49" s="11">
        <f>'OddsRatio_working_3-way'!X49^(1/3)*COS(('OddsRatio_working_3-way'!Y49+2*PI())/3)</f>
        <v>-0.33936121244292128</v>
      </c>
      <c r="AB49" s="11">
        <f>'OddsRatio_working_3-way'!X49^(1/3)*COS(('OddsRatio_working_3-way'!Y49+4*PI())/3)</f>
        <v>-0.19603797269577289</v>
      </c>
      <c r="AC49" s="11">
        <f>'OddsRatio_working_3-way'!X49^(1/3)*SIN('OddsRatio_working_3-way'!Y49/3)</f>
        <v>8.2747711049145578E-2</v>
      </c>
      <c r="AD49" s="11">
        <f>'OddsRatio_working_3-way'!X49^(1/3)*SIN(('OddsRatio_working_3-way'!Y49+2*PI())/3)</f>
        <v>0.4222954399710242</v>
      </c>
      <c r="AE49" s="11">
        <f>'OddsRatio_working_3-way'!X49^(1/3)*SIN(('OddsRatio_working_3-way'!Y49+4*PI())/3)</f>
        <v>-0.50504315102016961</v>
      </c>
      <c r="AF49" s="11">
        <f>-'OddsRatio_working_3-way'!U49/(3*'OddsRatio_working_3-way'!X49^(1/3))*COS(('OddsRatio_working_3-way'!Y49)/3)</f>
        <v>0.53539918513869389</v>
      </c>
      <c r="AG49" s="11">
        <f>-'OddsRatio_working_3-way'!U49/(3*'OddsRatio_working_3-way'!X49^(1/3))*COS(('OddsRatio_working_3-way'!Y49+2*PI())/3)</f>
        <v>-0.33936121244292122</v>
      </c>
      <c r="AH49" s="11">
        <f>-'OddsRatio_working_3-way'!U49/(3*'OddsRatio_working_3-way'!X49^(1/3))*COS(('OddsRatio_working_3-way'!Y49+4*PI())/3)</f>
        <v>-0.19603797269577286</v>
      </c>
      <c r="AI49" s="11">
        <f>'OddsRatio_working_3-way'!U49/(3*'OddsRatio_working_3-way'!X49^(1/3))*SIN(('OddsRatio_working_3-way'!Y49)/3)</f>
        <v>-8.274771104914555E-2</v>
      </c>
      <c r="AJ49" s="11">
        <f>'OddsRatio_working_3-way'!U49/(3*'OddsRatio_working_3-way'!X49^(1/3))*SIN(('OddsRatio_working_3-way'!Y49+2*PI())/3)</f>
        <v>-0.42229543997102414</v>
      </c>
      <c r="AK49" s="11">
        <f>'OddsRatio_working_3-way'!U49/(3*'OddsRatio_working_3-way'!X49^(1/3))*SIN(('OddsRatio_working_3-way'!Y49+4*PI())/3)</f>
        <v>0.5050431510201695</v>
      </c>
      <c r="AL49" s="11">
        <f>'OddsRatio_working_3-way'!Z49+'OddsRatio_working_3-way'!AF49</f>
        <v>1.0707983702773878</v>
      </c>
      <c r="AM49" s="11">
        <f>'OddsRatio_working_3-way'!AA49+'OddsRatio_working_3-way'!AG49</f>
        <v>-0.67872242488584256</v>
      </c>
      <c r="AN49" s="11">
        <f>'OddsRatio_working_3-way'!AB49+'OddsRatio_working_3-way'!AH49</f>
        <v>-0.39207594539154578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1.0707983702773878</v>
      </c>
      <c r="AS49" s="11">
        <f>IF(('OddsRatio_working_3-way'!X49=0),IF(Q49&gt;0,-Q49^(1/3),(-Q49)^(1/3)),'OddsRatio_working_3-way'!AM49-'OddsRatio_working_3-way'!R49/3)</f>
        <v>-0.67872242488584256</v>
      </c>
      <c r="AT49" s="11">
        <f>IF(('OddsRatio_working_3-way'!X49=0),IF(Q49&gt;0,-Q49^(1/3),(-Q49)^(1/3)),'OddsRatio_working_3-way'!AN49-'OddsRatio_working_3-way'!R49/3)</f>
        <v>-0.39207594539154578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1.97</v>
      </c>
      <c r="B50" s="4">
        <f>IF('True_Odds_Calculator_3-way'!B49="","",'True_Odds_Calculator_3-way'!B49)</f>
        <v>3.42</v>
      </c>
      <c r="C50" s="4">
        <f>IF('True_Odds_Calculator_3-way'!C49="","",'True_Odds_Calculator_3-way'!C49)</f>
        <v>4.05</v>
      </c>
      <c r="D50" s="9">
        <f t="shared" si="13"/>
        <v>0.4891743361455636</v>
      </c>
      <c r="E50" s="9">
        <f t="shared" si="14"/>
        <v>0.27737176548215681</v>
      </c>
      <c r="F50" s="9">
        <f t="shared" si="15"/>
        <v>0.23345389837227951</v>
      </c>
      <c r="G50" s="9">
        <f t="shared" si="16"/>
        <v>1.0765576949022839</v>
      </c>
      <c r="H50" s="9">
        <f t="shared" si="17"/>
        <v>2.0442609640552156</v>
      </c>
      <c r="I50" s="9">
        <f t="shared" si="18"/>
        <v>3.6052696216635272</v>
      </c>
      <c r="J50" s="9">
        <f t="shared" si="19"/>
        <v>4.2835009694519659</v>
      </c>
      <c r="K50" s="11">
        <f t="shared" si="20"/>
        <v>0.50761421319796951</v>
      </c>
      <c r="L50" s="11">
        <f t="shared" si="21"/>
        <v>0.29239766081871343</v>
      </c>
      <c r="M50" s="11">
        <f t="shared" si="22"/>
        <v>0.24691358024691359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-0.2623853506884547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0.23601440567431409</v>
      </c>
      <c r="Q50" s="11">
        <f>2*'OddsRatio_working_3-way'!K50*'OddsRatio_working_3-way'!L50*'OddsRatio_working_3-way'!M50</f>
        <v>7.3296399277737276E-2</v>
      </c>
      <c r="R50" s="11">
        <f t="shared" si="23"/>
        <v>0</v>
      </c>
      <c r="S50" s="11">
        <f t="shared" si="24"/>
        <v>-0.89949536075490599</v>
      </c>
      <c r="T50" s="11">
        <f t="shared" si="25"/>
        <v>-0.27934638532761047</v>
      </c>
      <c r="U50" s="11">
        <f>'OddsRatio_working_3-way'!S50-'OddsRatio_working_3-way'!R50^2/3</f>
        <v>-0.89949536075490599</v>
      </c>
      <c r="V50" s="11">
        <f>'OddsRatio_working_3-way'!S50*'OddsRatio_working_3-way'!R50/3-2*'OddsRatio_working_3-way'!R50^3/27-'OddsRatio_working_3-way'!T50</f>
        <v>0.27934638532761047</v>
      </c>
      <c r="W50" s="11">
        <f>'OddsRatio_working_3-way'!V50^2+4*'OddsRatio_working_3-way'!U50^3/27</f>
        <v>-2.9784028721432626E-2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0.16417858547709141</v>
      </c>
      <c r="Y50" s="11">
        <f>IF('OddsRatio_working_3-way'!W50&gt;=0,IF('OddsRatio_working_3-way'!V50+SQRT('OddsRatio_working_3-way'!W50)&gt;0,0,PI()),ACOS('OddsRatio_working_3-way'!V50/(2*'OddsRatio_working_3-way'!X50)))</f>
        <v>0.55340580880294099</v>
      </c>
      <c r="Z50" s="11">
        <f>'OddsRatio_working_3-way'!X50^(1/3)*COS('OddsRatio_working_3-way'!Y50/3)</f>
        <v>0.53827884745114196</v>
      </c>
      <c r="AA50" s="11">
        <f>'OddsRatio_working_3-way'!X50^(1/3)*COS(('OddsRatio_working_3-way'!Y50+2*PI())/3)</f>
        <v>-0.35612075493364764</v>
      </c>
      <c r="AB50" s="11">
        <f>'OddsRatio_working_3-way'!X50^(1/3)*COS(('OddsRatio_working_3-way'!Y50+4*PI())/3)</f>
        <v>-0.18215809251749446</v>
      </c>
      <c r="AC50" s="11">
        <f>'OddsRatio_working_3-way'!X50^(1/3)*SIN('OddsRatio_working_3-way'!Y50/3)</f>
        <v>0.10043738997491014</v>
      </c>
      <c r="AD50" s="11">
        <f>'OddsRatio_working_3-way'!X50^(1/3)*SIN(('OddsRatio_working_3-way'!Y50+2*PI())/3)</f>
        <v>0.41594446122504242</v>
      </c>
      <c r="AE50" s="11">
        <f>'OddsRatio_working_3-way'!X50^(1/3)*SIN(('OddsRatio_working_3-way'!Y50+4*PI())/3)</f>
        <v>-0.5163818511999525</v>
      </c>
      <c r="AF50" s="11">
        <f>-'OddsRatio_working_3-way'!U50/(3*'OddsRatio_working_3-way'!X50^(1/3))*COS(('OddsRatio_working_3-way'!Y50)/3)</f>
        <v>0.53827884745114207</v>
      </c>
      <c r="AG50" s="11">
        <f>-'OddsRatio_working_3-way'!U50/(3*'OddsRatio_working_3-way'!X50^(1/3))*COS(('OddsRatio_working_3-way'!Y50+2*PI())/3)</f>
        <v>-0.35612075493364775</v>
      </c>
      <c r="AH50" s="11">
        <f>-'OddsRatio_working_3-way'!U50/(3*'OddsRatio_working_3-way'!X50^(1/3))*COS(('OddsRatio_working_3-way'!Y50+4*PI())/3)</f>
        <v>-0.18215809251749449</v>
      </c>
      <c r="AI50" s="11">
        <f>'OddsRatio_working_3-way'!U50/(3*'OddsRatio_working_3-way'!X50^(1/3))*SIN(('OddsRatio_working_3-way'!Y50)/3)</f>
        <v>-0.10043738997491015</v>
      </c>
      <c r="AJ50" s="11">
        <f>'OddsRatio_working_3-way'!U50/(3*'OddsRatio_working_3-way'!X50^(1/3))*SIN(('OddsRatio_working_3-way'!Y50+2*PI())/3)</f>
        <v>-0.41594446122504253</v>
      </c>
      <c r="AK50" s="11">
        <f>'OddsRatio_working_3-way'!U50/(3*'OddsRatio_working_3-way'!X50^(1/3))*SIN(('OddsRatio_working_3-way'!Y50+4*PI())/3)</f>
        <v>0.51638185119995261</v>
      </c>
      <c r="AL50" s="11">
        <f>'OddsRatio_working_3-way'!Z50+'OddsRatio_working_3-way'!AF50</f>
        <v>1.0765576949022839</v>
      </c>
      <c r="AM50" s="11">
        <f>'OddsRatio_working_3-way'!AA50+'OddsRatio_working_3-way'!AG50</f>
        <v>-0.7122415098672954</v>
      </c>
      <c r="AN50" s="11">
        <f>'OddsRatio_working_3-way'!AB50+'OddsRatio_working_3-way'!AH50</f>
        <v>-0.36431618503498897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1.0765576949022839</v>
      </c>
      <c r="AS50" s="11">
        <f>IF(('OddsRatio_working_3-way'!X50=0),IF(Q50&gt;0,-Q50^(1/3),(-Q50)^(1/3)),'OddsRatio_working_3-way'!AM50-'OddsRatio_working_3-way'!R50/3)</f>
        <v>-0.7122415098672954</v>
      </c>
      <c r="AT50" s="11">
        <f>IF(('OddsRatio_working_3-way'!X50=0),IF(Q50&gt;0,-Q50^(1/3),(-Q50)^(1/3)),'OddsRatio_working_3-way'!AN50-'OddsRatio_working_3-way'!R50/3)</f>
        <v>-0.36431618503498897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1.2</v>
      </c>
      <c r="B51" s="4">
        <f>IF('True_Odds_Calculator_3-way'!B50="","",'True_Odds_Calculator_3-way'!B50)</f>
        <v>6.65</v>
      </c>
      <c r="C51" s="4">
        <f>IF('True_Odds_Calculator_3-way'!C50="","",'True_Odds_Calculator_3-way'!C50)</f>
        <v>14.48</v>
      </c>
      <c r="D51" s="9">
        <f t="shared" si="13"/>
        <v>0.80970992617541659</v>
      </c>
      <c r="E51" s="9">
        <f t="shared" si="14"/>
        <v>0.13090654372583158</v>
      </c>
      <c r="F51" s="9">
        <f t="shared" si="15"/>
        <v>5.9383530098751559E-2</v>
      </c>
      <c r="G51" s="9">
        <f t="shared" si="16"/>
        <v>1.1750508896648912</v>
      </c>
      <c r="H51" s="9">
        <f t="shared" si="17"/>
        <v>1.2350101779329783</v>
      </c>
      <c r="I51" s="9">
        <f t="shared" si="18"/>
        <v>7.6390375266066366</v>
      </c>
      <c r="J51" s="9">
        <f t="shared" si="19"/>
        <v>16.839685992682732</v>
      </c>
      <c r="K51" s="11">
        <f t="shared" si="20"/>
        <v>0.83333333333333337</v>
      </c>
      <c r="L51" s="11">
        <f t="shared" si="21"/>
        <v>0.15037593984962405</v>
      </c>
      <c r="M51" s="11">
        <f t="shared" si="22"/>
        <v>6.9060773480662987E-2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-0.13182472756476815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0.16728630969689415</v>
      </c>
      <c r="Q51" s="11">
        <f>2*'OddsRatio_working_3-way'!K51*'OddsRatio_working_3-way'!L51*'OddsRatio_working_3-way'!M51</f>
        <v>1.7308464531494483E-2</v>
      </c>
      <c r="R51" s="11">
        <f t="shared" si="23"/>
        <v>0</v>
      </c>
      <c r="S51" s="11">
        <f t="shared" si="24"/>
        <v>-1.2690055408208829</v>
      </c>
      <c r="T51" s="11">
        <f t="shared" si="25"/>
        <v>-0.13129907302854454</v>
      </c>
      <c r="U51" s="11">
        <f>'OddsRatio_working_3-way'!S51-'OddsRatio_working_3-way'!R51^2/3</f>
        <v>-1.2690055408208829</v>
      </c>
      <c r="V51" s="11">
        <f>'OddsRatio_working_3-way'!S51*'OddsRatio_working_3-way'!R51/3-2*'OddsRatio_working_3-way'!R51^3/27-'OddsRatio_working_3-way'!T51</f>
        <v>0.13129907302854454</v>
      </c>
      <c r="W51" s="11">
        <f>'OddsRatio_working_3-way'!V51^2+4*'OddsRatio_working_3-way'!U51^3/27</f>
        <v>-0.28551238709331916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0.27511444603631513</v>
      </c>
      <c r="Y51" s="11">
        <f>IF('OddsRatio_working_3-way'!W51&gt;=0,IF('OddsRatio_working_3-way'!V51+SQRT('OddsRatio_working_3-way'!W51)&gt;0,0,PI()),ACOS('OddsRatio_working_3-way'!V51/(2*'OddsRatio_working_3-way'!X51)))</f>
        <v>1.3298453086376558</v>
      </c>
      <c r="Z51" s="11">
        <f>'OddsRatio_working_3-way'!X51^(1/3)*COS('OddsRatio_working_3-way'!Y51/3)</f>
        <v>0.58752544483244551</v>
      </c>
      <c r="AA51" s="11">
        <f>'OddsRatio_working_3-way'!X51^(1/3)*COS(('OddsRatio_working_3-way'!Y51+2*PI())/3)</f>
        <v>-0.53534453870430454</v>
      </c>
      <c r="AB51" s="11">
        <f>'OddsRatio_working_3-way'!X51^(1/3)*COS(('OddsRatio_working_3-way'!Y51+4*PI())/3)</f>
        <v>-5.2180906128141115E-2</v>
      </c>
      <c r="AC51" s="11">
        <f>'OddsRatio_working_3-way'!X51^(1/3)*SIN('OddsRatio_working_3-way'!Y51/3)</f>
        <v>0.27895465333048547</v>
      </c>
      <c r="AD51" s="11">
        <f>'OddsRatio_working_3-way'!X51^(1/3)*SIN(('OddsRatio_working_3-way'!Y51+2*PI())/3)</f>
        <v>0.3693346339294078</v>
      </c>
      <c r="AE51" s="11">
        <f>'OddsRatio_working_3-way'!X51^(1/3)*SIN(('OddsRatio_working_3-way'!Y51+4*PI())/3)</f>
        <v>-0.64828928725989332</v>
      </c>
      <c r="AF51" s="11">
        <f>-'OddsRatio_working_3-way'!U51/(3*'OddsRatio_working_3-way'!X51^(1/3))*COS(('OddsRatio_working_3-way'!Y51)/3)</f>
        <v>0.58752544483244562</v>
      </c>
      <c r="AG51" s="11">
        <f>-'OddsRatio_working_3-way'!U51/(3*'OddsRatio_working_3-way'!X51^(1/3))*COS(('OddsRatio_working_3-way'!Y51+2*PI())/3)</f>
        <v>-0.53534453870430454</v>
      </c>
      <c r="AH51" s="11">
        <f>-'OddsRatio_working_3-way'!U51/(3*'OddsRatio_working_3-way'!X51^(1/3))*COS(('OddsRatio_working_3-way'!Y51+4*PI())/3)</f>
        <v>-5.2180906128141122E-2</v>
      </c>
      <c r="AI51" s="11">
        <f>'OddsRatio_working_3-way'!U51/(3*'OddsRatio_working_3-way'!X51^(1/3))*SIN(('OddsRatio_working_3-way'!Y51)/3)</f>
        <v>-0.27895465333048552</v>
      </c>
      <c r="AJ51" s="11">
        <f>'OddsRatio_working_3-way'!U51/(3*'OddsRatio_working_3-way'!X51^(1/3))*SIN(('OddsRatio_working_3-way'!Y51+2*PI())/3)</f>
        <v>-0.36933463392940785</v>
      </c>
      <c r="AK51" s="11">
        <f>'OddsRatio_working_3-way'!U51/(3*'OddsRatio_working_3-way'!X51^(1/3))*SIN(('OddsRatio_working_3-way'!Y51+4*PI())/3)</f>
        <v>0.64828928725989343</v>
      </c>
      <c r="AL51" s="11">
        <f>'OddsRatio_working_3-way'!Z51+'OddsRatio_working_3-way'!AF51</f>
        <v>1.1750508896648912</v>
      </c>
      <c r="AM51" s="11">
        <f>'OddsRatio_working_3-way'!AA51+'OddsRatio_working_3-way'!AG51</f>
        <v>-1.0706890774086091</v>
      </c>
      <c r="AN51" s="11">
        <f>'OddsRatio_working_3-way'!AB51+'OddsRatio_working_3-way'!AH51</f>
        <v>-0.10436181225628224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1.1750508896648912</v>
      </c>
      <c r="AS51" s="11">
        <f>IF(('OddsRatio_working_3-way'!X51=0),IF(Q51&gt;0,-Q51^(1/3),(-Q51)^(1/3)),'OddsRatio_working_3-way'!AM51-'OddsRatio_working_3-way'!R51/3)</f>
        <v>-1.0706890774086091</v>
      </c>
      <c r="AT51" s="11">
        <f>IF(('OddsRatio_working_3-way'!X51=0),IF(Q51&gt;0,-Q51^(1/3),(-Q51)^(1/3)),'OddsRatio_working_3-way'!AN51-'OddsRatio_working_3-way'!R51/3)</f>
        <v>-0.10436181225628224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3.69</v>
      </c>
      <c r="B52" s="4">
        <f>IF('True_Odds_Calculator_3-way'!B51="","",'True_Odds_Calculator_3-way'!B51)</f>
        <v>3.88</v>
      </c>
      <c r="C52" s="4">
        <f>IF('True_Odds_Calculator_3-way'!C51="","",'True_Odds_Calculator_3-way'!C51)</f>
        <v>2</v>
      </c>
      <c r="D52" s="9">
        <f t="shared" si="13"/>
        <v>0.26215125881022966</v>
      </c>
      <c r="E52" s="9">
        <f t="shared" si="14"/>
        <v>0.24916580584511203</v>
      </c>
      <c r="F52" s="9">
        <f t="shared" si="15"/>
        <v>0.48868293534465823</v>
      </c>
      <c r="G52" s="9">
        <f t="shared" si="16"/>
        <v>1.046316594408438</v>
      </c>
      <c r="H52" s="9">
        <f t="shared" si="17"/>
        <v>3.8145916389586989</v>
      </c>
      <c r="I52" s="9">
        <f t="shared" si="18"/>
        <v>4.0133917918963009</v>
      </c>
      <c r="J52" s="9">
        <f t="shared" si="19"/>
        <v>2.046316594408438</v>
      </c>
      <c r="K52" s="11">
        <f t="shared" si="20"/>
        <v>0.2710027100271003</v>
      </c>
      <c r="L52" s="11">
        <f t="shared" si="21"/>
        <v>0.25773195876288663</v>
      </c>
      <c r="M52" s="11">
        <f t="shared" si="22"/>
        <v>0.5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-0.27055569524767409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0.22944430475232591</v>
      </c>
      <c r="Q52" s="11">
        <f>2*'OddsRatio_working_3-way'!K52*'OddsRatio_working_3-way'!L52*'OddsRatio_working_3-way'!M52</f>
        <v>6.9846059285335133E-2</v>
      </c>
      <c r="R52" s="11">
        <f t="shared" si="23"/>
        <v>0</v>
      </c>
      <c r="S52" s="11">
        <f t="shared" si="24"/>
        <v>-0.84804832713754674</v>
      </c>
      <c r="T52" s="11">
        <f t="shared" si="25"/>
        <v>-0.258157786038827</v>
      </c>
      <c r="U52" s="11">
        <f>'OddsRatio_working_3-way'!S52-'OddsRatio_working_3-way'!R52^2/3</f>
        <v>-0.84804832713754674</v>
      </c>
      <c r="V52" s="11">
        <f>'OddsRatio_working_3-way'!S52*'OddsRatio_working_3-way'!R52/3-2*'OddsRatio_working_3-way'!R52^3/27-'OddsRatio_working_3-way'!T52</f>
        <v>0.258157786038827</v>
      </c>
      <c r="W52" s="11">
        <f>'OddsRatio_working_3-way'!V52^2+4*'OddsRatio_working_3-way'!U52^3/27</f>
        <v>-2.3710773012036584E-2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0.15029655310793505</v>
      </c>
      <c r="Y52" s="11">
        <f>IF('OddsRatio_working_3-way'!W52&gt;=0,IF('OddsRatio_working_3-way'!V52+SQRT('OddsRatio_working_3-way'!W52)&gt;0,0,PI()),ACOS('OddsRatio_working_3-way'!V52/(2*'OddsRatio_working_3-way'!X52)))</f>
        <v>0.53781887988260313</v>
      </c>
      <c r="Z52" s="11">
        <f>'OddsRatio_working_3-way'!X52^(1/3)*COS('OddsRatio_working_3-way'!Y52/3)</f>
        <v>0.52315829720421914</v>
      </c>
      <c r="AA52" s="11">
        <f>'OddsRatio_working_3-way'!X52^(1/3)*COS(('OddsRatio_working_3-way'!Y52+2*PI())/3)</f>
        <v>-0.34368352628182397</v>
      </c>
      <c r="AB52" s="11">
        <f>'OddsRatio_working_3-way'!X52^(1/3)*COS(('OddsRatio_working_3-way'!Y52+4*PI())/3)</f>
        <v>-0.17947477092239508</v>
      </c>
      <c r="AC52" s="11">
        <f>'OddsRatio_working_3-way'!X52^(1/3)*SIN('OddsRatio_working_3-way'!Y52/3)</f>
        <v>9.4805969110059674E-2</v>
      </c>
      <c r="AD52" s="11">
        <f>'OddsRatio_working_3-way'!X52^(1/3)*SIN(('OddsRatio_working_3-way'!Y52+2*PI())/3)</f>
        <v>0.40566539102443344</v>
      </c>
      <c r="AE52" s="11">
        <f>'OddsRatio_working_3-way'!X52^(1/3)*SIN(('OddsRatio_working_3-way'!Y52+4*PI())/3)</f>
        <v>-0.50047136013449312</v>
      </c>
      <c r="AF52" s="11">
        <f>-'OddsRatio_working_3-way'!U52/(3*'OddsRatio_working_3-way'!X52^(1/3))*COS(('OddsRatio_working_3-way'!Y52)/3)</f>
        <v>0.52315829720421902</v>
      </c>
      <c r="AG52" s="11">
        <f>-'OddsRatio_working_3-way'!U52/(3*'OddsRatio_working_3-way'!X52^(1/3))*COS(('OddsRatio_working_3-way'!Y52+2*PI())/3)</f>
        <v>-0.34368352628182386</v>
      </c>
      <c r="AH52" s="11">
        <f>-'OddsRatio_working_3-way'!U52/(3*'OddsRatio_working_3-way'!X52^(1/3))*COS(('OddsRatio_working_3-way'!Y52+4*PI())/3)</f>
        <v>-0.17947477092239505</v>
      </c>
      <c r="AI52" s="11">
        <f>'OddsRatio_working_3-way'!U52/(3*'OddsRatio_working_3-way'!X52^(1/3))*SIN(('OddsRatio_working_3-way'!Y52)/3)</f>
        <v>-9.4805969110059646E-2</v>
      </c>
      <c r="AJ52" s="11">
        <f>'OddsRatio_working_3-way'!U52/(3*'OddsRatio_working_3-way'!X52^(1/3))*SIN(('OddsRatio_working_3-way'!Y52+2*PI())/3)</f>
        <v>-0.40566539102443333</v>
      </c>
      <c r="AK52" s="11">
        <f>'OddsRatio_working_3-way'!U52/(3*'OddsRatio_working_3-way'!X52^(1/3))*SIN(('OddsRatio_working_3-way'!Y52+4*PI())/3)</f>
        <v>0.500471360134493</v>
      </c>
      <c r="AL52" s="11">
        <f>'OddsRatio_working_3-way'!Z52+'OddsRatio_working_3-way'!AF52</f>
        <v>1.046316594408438</v>
      </c>
      <c r="AM52" s="11">
        <f>'OddsRatio_working_3-way'!AA52+'OddsRatio_working_3-way'!AG52</f>
        <v>-0.68736705256364783</v>
      </c>
      <c r="AN52" s="11">
        <f>'OddsRatio_working_3-way'!AB52+'OddsRatio_working_3-way'!AH52</f>
        <v>-0.35894954184479011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1.046316594408438</v>
      </c>
      <c r="AS52" s="11">
        <f>IF(('OddsRatio_working_3-way'!X52=0),IF(Q52&gt;0,-Q52^(1/3),(-Q52)^(1/3)),'OddsRatio_working_3-way'!AM52-'OddsRatio_working_3-way'!R52/3)</f>
        <v>-0.68736705256364783</v>
      </c>
      <c r="AT52" s="11">
        <f>IF(('OddsRatio_working_3-way'!X52=0),IF(Q52&gt;0,-Q52^(1/3),(-Q52)^(1/3)),'OddsRatio_working_3-way'!AN52-'OddsRatio_working_3-way'!R52/3)</f>
        <v>-0.35894954184479011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1.3</v>
      </c>
      <c r="B53" s="4">
        <f>IF('True_Odds_Calculator_3-way'!B52="","",'True_Odds_Calculator_3-way'!B52)</f>
        <v>6</v>
      </c>
      <c r="C53" s="4">
        <f>IF('True_Odds_Calculator_3-way'!C52="","",'True_Odds_Calculator_3-way'!C52)</f>
        <v>10.55</v>
      </c>
      <c r="D53" s="9">
        <f t="shared" si="13"/>
        <v>0.75532279663417812</v>
      </c>
      <c r="E53" s="9">
        <f t="shared" si="14"/>
        <v>0.15627552979735554</v>
      </c>
      <c r="F53" s="9">
        <f t="shared" si="15"/>
        <v>8.8401673568466427E-2</v>
      </c>
      <c r="G53" s="9">
        <f t="shared" si="16"/>
        <v>1.0797908940660288</v>
      </c>
      <c r="H53" s="9">
        <f t="shared" si="17"/>
        <v>1.3239372682198089</v>
      </c>
      <c r="I53" s="9">
        <f t="shared" si="18"/>
        <v>6.3989544703301453</v>
      </c>
      <c r="J53" s="9">
        <f t="shared" si="19"/>
        <v>11.312003038330577</v>
      </c>
      <c r="K53" s="11">
        <f t="shared" si="20"/>
        <v>0.76923076923076916</v>
      </c>
      <c r="L53" s="11">
        <f t="shared" si="21"/>
        <v>0.16666666666666666</v>
      </c>
      <c r="M53" s="11">
        <f t="shared" si="22"/>
        <v>9.4786729857819899E-2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-0.17407947502734245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0.18045935107546479</v>
      </c>
      <c r="Q53" s="11">
        <f>2*'OddsRatio_working_3-way'!K53*'OddsRatio_working_3-way'!L53*'OddsRatio_working_3-way'!M53</f>
        <v>2.4304289707133307E-2</v>
      </c>
      <c r="R53" s="11">
        <f t="shared" si="23"/>
        <v>0</v>
      </c>
      <c r="S53" s="11">
        <f t="shared" si="24"/>
        <v>-1.0366492146596851</v>
      </c>
      <c r="T53" s="11">
        <f t="shared" si="25"/>
        <v>-0.13961605584642223</v>
      </c>
      <c r="U53" s="11">
        <f>'OddsRatio_working_3-way'!S53-'OddsRatio_working_3-way'!R53^2/3</f>
        <v>-1.0366492146596851</v>
      </c>
      <c r="V53" s="11">
        <f>'OddsRatio_working_3-way'!S53*'OddsRatio_working_3-way'!R53/3-2*'OddsRatio_working_3-way'!R53^3/27-'OddsRatio_working_3-way'!T53</f>
        <v>0.13961605584642223</v>
      </c>
      <c r="W53" s="11">
        <f>'OddsRatio_working_3-way'!V53^2+4*'OddsRatio_working_3-way'!U53^3/27</f>
        <v>-0.14554829987205209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0.20312615717957361</v>
      </c>
      <c r="Y53" s="11">
        <f>IF('OddsRatio_working_3-way'!W53&gt;=0,IF('OddsRatio_working_3-way'!V53+SQRT('OddsRatio_working_3-way'!W53)&gt;0,0,PI()),ACOS('OddsRatio_working_3-way'!V53/(2*'OddsRatio_working_3-way'!X53)))</f>
        <v>1.2199759479560668</v>
      </c>
      <c r="Z53" s="11">
        <f>'OddsRatio_working_3-way'!X53^(1/3)*COS('OddsRatio_working_3-way'!Y53/3)</f>
        <v>0.5398954470330144</v>
      </c>
      <c r="AA53" s="11">
        <f>'OddsRatio_working_3-way'!X53^(1/3)*COS(('OddsRatio_working_3-way'!Y53+2*PI())/3)</f>
        <v>-0.47131053877713908</v>
      </c>
      <c r="AB53" s="11">
        <f>'OddsRatio_working_3-way'!X53^(1/3)*COS(('OddsRatio_working_3-way'!Y53+4*PI())/3)</f>
        <v>-6.8584908255875279E-2</v>
      </c>
      <c r="AC53" s="11">
        <f>'OddsRatio_working_3-way'!X53^(1/3)*SIN('OddsRatio_working_3-way'!Y53/3)</f>
        <v>0.23251375119101331</v>
      </c>
      <c r="AD53" s="11">
        <f>'OddsRatio_working_3-way'!X53^(1/3)*SIN(('OddsRatio_working_3-way'!Y53+2*PI())/3)</f>
        <v>0.3513062969226397</v>
      </c>
      <c r="AE53" s="11">
        <f>'OddsRatio_working_3-way'!X53^(1/3)*SIN(('OddsRatio_working_3-way'!Y53+4*PI())/3)</f>
        <v>-0.58382004811365296</v>
      </c>
      <c r="AF53" s="11">
        <f>-'OddsRatio_working_3-way'!U53/(3*'OddsRatio_working_3-way'!X53^(1/3))*COS(('OddsRatio_working_3-way'!Y53)/3)</f>
        <v>0.53989544703301451</v>
      </c>
      <c r="AG53" s="11">
        <f>-'OddsRatio_working_3-way'!U53/(3*'OddsRatio_working_3-way'!X53^(1/3))*COS(('OddsRatio_working_3-way'!Y53+2*PI())/3)</f>
        <v>-0.47131053877713913</v>
      </c>
      <c r="AH53" s="11">
        <f>-'OddsRatio_working_3-way'!U53/(3*'OddsRatio_working_3-way'!X53^(1/3))*COS(('OddsRatio_working_3-way'!Y53+4*PI())/3)</f>
        <v>-6.8584908255875293E-2</v>
      </c>
      <c r="AI53" s="11">
        <f>'OddsRatio_working_3-way'!U53/(3*'OddsRatio_working_3-way'!X53^(1/3))*SIN(('OddsRatio_working_3-way'!Y53)/3)</f>
        <v>-0.23251375119101333</v>
      </c>
      <c r="AJ53" s="11">
        <f>'OddsRatio_working_3-way'!U53/(3*'OddsRatio_working_3-way'!X53^(1/3))*SIN(('OddsRatio_working_3-way'!Y53+2*PI())/3)</f>
        <v>-0.35130629692263976</v>
      </c>
      <c r="AK53" s="11">
        <f>'OddsRatio_working_3-way'!U53/(3*'OddsRatio_working_3-way'!X53^(1/3))*SIN(('OddsRatio_working_3-way'!Y53+4*PI())/3)</f>
        <v>0.58382004811365307</v>
      </c>
      <c r="AL53" s="11">
        <f>'OddsRatio_working_3-way'!Z53+'OddsRatio_working_3-way'!AF53</f>
        <v>1.0797908940660288</v>
      </c>
      <c r="AM53" s="11">
        <f>'OddsRatio_working_3-way'!AA53+'OddsRatio_working_3-way'!AG53</f>
        <v>-0.94262107755427826</v>
      </c>
      <c r="AN53" s="11">
        <f>'OddsRatio_working_3-way'!AB53+'OddsRatio_working_3-way'!AH53</f>
        <v>-0.13716981651175059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1.0797908940660288</v>
      </c>
      <c r="AS53" s="11">
        <f>IF(('OddsRatio_working_3-way'!X53=0),IF(Q53&gt;0,-Q53^(1/3),(-Q53)^(1/3)),'OddsRatio_working_3-way'!AM53-'OddsRatio_working_3-way'!R53/3)</f>
        <v>-0.94262107755427826</v>
      </c>
      <c r="AT53" s="11">
        <f>IF(('OddsRatio_working_3-way'!X53=0),IF(Q53&gt;0,-Q53^(1/3),(-Q53)^(1/3)),'OddsRatio_working_3-way'!AN53-'OddsRatio_working_3-way'!R53/3)</f>
        <v>-0.13716981651175059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2.19</v>
      </c>
      <c r="B54" s="4">
        <f>IF('True_Odds_Calculator_3-way'!B53="","",'True_Odds_Calculator_3-way'!B53)</f>
        <v>3.97</v>
      </c>
      <c r="C54" s="4">
        <f>IF('True_Odds_Calculator_3-way'!C53="","",'True_Odds_Calculator_3-way'!C53)</f>
        <v>3.14</v>
      </c>
      <c r="D54" s="9">
        <f t="shared" si="13"/>
        <v>0.44633402637553243</v>
      </c>
      <c r="E54" s="9">
        <f t="shared" si="14"/>
        <v>0.2441421659878602</v>
      </c>
      <c r="F54" s="9">
        <f t="shared" si="15"/>
        <v>0.30952380763660725</v>
      </c>
      <c r="G54" s="9">
        <f t="shared" si="16"/>
        <v>1.0424155376016833</v>
      </c>
      <c r="H54" s="9">
        <f t="shared" si="17"/>
        <v>2.2404744897460027</v>
      </c>
      <c r="I54" s="9">
        <f t="shared" si="18"/>
        <v>4.0959741466769994</v>
      </c>
      <c r="J54" s="9">
        <f t="shared" si="19"/>
        <v>3.2307692504676027</v>
      </c>
      <c r="K54" s="11">
        <f t="shared" si="20"/>
        <v>0.45662100456621008</v>
      </c>
      <c r="L54" s="11">
        <f t="shared" si="21"/>
        <v>0.25188916876574308</v>
      </c>
      <c r="M54" s="11">
        <f t="shared" si="22"/>
        <v>0.31847133757961782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-0.27704665718831378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0.23076836855774391</v>
      </c>
      <c r="Q54" s="11">
        <f>2*'OddsRatio_working_3-way'!K54*'OddsRatio_working_3-way'!L54*'OddsRatio_working_3-way'!M54</f>
        <v>7.3259799542140916E-2</v>
      </c>
      <c r="R54" s="11">
        <f t="shared" si="23"/>
        <v>0</v>
      </c>
      <c r="S54" s="11">
        <f t="shared" si="24"/>
        <v>-0.83295850200743027</v>
      </c>
      <c r="T54" s="11">
        <f t="shared" si="25"/>
        <v>-0.26443127047854925</v>
      </c>
      <c r="U54" s="11">
        <f>'OddsRatio_working_3-way'!S54-'OddsRatio_working_3-way'!R54^2/3</f>
        <v>-0.83295850200743027</v>
      </c>
      <c r="V54" s="11">
        <f>'OddsRatio_working_3-way'!S54*'OddsRatio_working_3-way'!R54/3-2*'OddsRatio_working_3-way'!R54^3/27-'OddsRatio_working_3-way'!T54</f>
        <v>0.26443127047854925</v>
      </c>
      <c r="W54" s="11">
        <f>'OddsRatio_working_3-way'!V54^2+4*'OddsRatio_working_3-way'!U54^3/27</f>
        <v>-1.569434857113236E-2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0.14630297790717731</v>
      </c>
      <c r="Y54" s="11">
        <f>IF('OddsRatio_working_3-way'!W54&gt;=0,IF('OddsRatio_working_3-way'!V54+SQRT('OddsRatio_working_3-way'!W54)&gt;0,0,PI()),ACOS('OddsRatio_working_3-way'!V54/(2*'OddsRatio_working_3-way'!X54)))</f>
        <v>0.44243651840336073</v>
      </c>
      <c r="Z54" s="11">
        <f>'OddsRatio_working_3-way'!X54^(1/3)*COS('OddsRatio_working_3-way'!Y54/3)</f>
        <v>0.52120776880084163</v>
      </c>
      <c r="AA54" s="11">
        <f>'OddsRatio_working_3-way'!X54^(1/3)*COS(('OddsRatio_working_3-way'!Y54+2*PI())/3)</f>
        <v>-0.32765962097898593</v>
      </c>
      <c r="AB54" s="11">
        <f>'OddsRatio_working_3-way'!X54^(1/3)*COS(('OddsRatio_working_3-way'!Y54+4*PI())/3)</f>
        <v>-0.19354814782185581</v>
      </c>
      <c r="AC54" s="11">
        <f>'OddsRatio_working_3-way'!X54^(1/3)*SIN('OddsRatio_working_3-way'!Y54/3)</f>
        <v>7.7429295128686321E-2</v>
      </c>
      <c r="AD54" s="11">
        <f>'OddsRatio_working_3-way'!X54^(1/3)*SIN(('OddsRatio_working_3-way'!Y54+2*PI())/3)</f>
        <v>0.41266452086699207</v>
      </c>
      <c r="AE54" s="11">
        <f>'OddsRatio_working_3-way'!X54^(1/3)*SIN(('OddsRatio_working_3-way'!Y54+4*PI())/3)</f>
        <v>-0.49009381599567836</v>
      </c>
      <c r="AF54" s="11">
        <f>-'OddsRatio_working_3-way'!U54/(3*'OddsRatio_working_3-way'!X54^(1/3))*COS(('OddsRatio_working_3-way'!Y54)/3)</f>
        <v>0.52120776880084152</v>
      </c>
      <c r="AG54" s="11">
        <f>-'OddsRatio_working_3-way'!U54/(3*'OddsRatio_working_3-way'!X54^(1/3))*COS(('OddsRatio_working_3-way'!Y54+2*PI())/3)</f>
        <v>-0.32765962097898588</v>
      </c>
      <c r="AH54" s="11">
        <f>-'OddsRatio_working_3-way'!U54/(3*'OddsRatio_working_3-way'!X54^(1/3))*COS(('OddsRatio_working_3-way'!Y54+4*PI())/3)</f>
        <v>-0.19354814782185578</v>
      </c>
      <c r="AI54" s="11">
        <f>'OddsRatio_working_3-way'!U54/(3*'OddsRatio_working_3-way'!X54^(1/3))*SIN(('OddsRatio_working_3-way'!Y54)/3)</f>
        <v>-7.7429295128686307E-2</v>
      </c>
      <c r="AJ54" s="11">
        <f>'OddsRatio_working_3-way'!U54/(3*'OddsRatio_working_3-way'!X54^(1/3))*SIN(('OddsRatio_working_3-way'!Y54+2*PI())/3)</f>
        <v>-0.41266452086699196</v>
      </c>
      <c r="AK54" s="11">
        <f>'OddsRatio_working_3-way'!U54/(3*'OddsRatio_working_3-way'!X54^(1/3))*SIN(('OddsRatio_working_3-way'!Y54+4*PI())/3)</f>
        <v>0.49009381599567831</v>
      </c>
      <c r="AL54" s="11">
        <f>'OddsRatio_working_3-way'!Z54+'OddsRatio_working_3-way'!AF54</f>
        <v>1.0424155376016833</v>
      </c>
      <c r="AM54" s="11">
        <f>'OddsRatio_working_3-way'!AA54+'OddsRatio_working_3-way'!AG54</f>
        <v>-0.65531924195797187</v>
      </c>
      <c r="AN54" s="11">
        <f>'OddsRatio_working_3-way'!AB54+'OddsRatio_working_3-way'!AH54</f>
        <v>-0.38709629564371162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1.0424155376016833</v>
      </c>
      <c r="AS54" s="11">
        <f>IF(('OddsRatio_working_3-way'!X54=0),IF(Q54&gt;0,-Q54^(1/3),(-Q54)^(1/3)),'OddsRatio_working_3-way'!AM54-'OddsRatio_working_3-way'!R54/3)</f>
        <v>-0.65531924195797187</v>
      </c>
      <c r="AT54" s="11">
        <f>IF(('OddsRatio_working_3-way'!X54=0),IF(Q54&gt;0,-Q54^(1/3),(-Q54)^(1/3)),'OddsRatio_working_3-way'!AN54-'OddsRatio_working_3-way'!R54/3)</f>
        <v>-0.38709629564371162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1.25</v>
      </c>
      <c r="B55" s="4">
        <f>IF('True_Odds_Calculator_3-way'!B54="","",'True_Odds_Calculator_3-way'!B54)</f>
        <v>5.89</v>
      </c>
      <c r="C55" s="4">
        <f>IF('True_Odds_Calculator_3-way'!C54="","",'True_Odds_Calculator_3-way'!C54)</f>
        <v>14.61</v>
      </c>
      <c r="D55" s="9">
        <f t="shared" si="13"/>
        <v>0.78257306695943196</v>
      </c>
      <c r="E55" s="9">
        <f t="shared" si="14"/>
        <v>0.1554129260575669</v>
      </c>
      <c r="F55" s="9">
        <f t="shared" si="15"/>
        <v>6.2014006983001205E-2</v>
      </c>
      <c r="G55" s="9">
        <f t="shared" si="16"/>
        <v>1.1113438078585933</v>
      </c>
      <c r="H55" s="9">
        <f t="shared" si="17"/>
        <v>1.2778359519646481</v>
      </c>
      <c r="I55" s="9">
        <f t="shared" si="18"/>
        <v>6.434471220428521</v>
      </c>
      <c r="J55" s="9">
        <f t="shared" si="19"/>
        <v>16.125389224955455</v>
      </c>
      <c r="K55" s="11">
        <f t="shared" si="20"/>
        <v>0.8</v>
      </c>
      <c r="L55" s="11">
        <f t="shared" si="21"/>
        <v>0.16977928692699493</v>
      </c>
      <c r="M55" s="11">
        <f t="shared" si="22"/>
        <v>6.8446269678302529E-2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-0.15467904045069947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0.17431138288192496</v>
      </c>
      <c r="Q55" s="11">
        <f>2*'OddsRatio_working_3-way'!K55*'OddsRatio_working_3-way'!L55*'OddsRatio_working_3-way'!M55</f>
        <v>1.8593214174072E-2</v>
      </c>
      <c r="R55" s="11">
        <f t="shared" si="23"/>
        <v>0</v>
      </c>
      <c r="S55" s="11">
        <f t="shared" si="24"/>
        <v>-1.1269230942603556</v>
      </c>
      <c r="T55" s="11">
        <f t="shared" si="25"/>
        <v>-0.12020513005443796</v>
      </c>
      <c r="U55" s="11">
        <f>'OddsRatio_working_3-way'!S55-'OddsRatio_working_3-way'!R55^2/3</f>
        <v>-1.1269230942603556</v>
      </c>
      <c r="V55" s="11">
        <f>'OddsRatio_working_3-way'!S55*'OddsRatio_working_3-way'!R55/3-2*'OddsRatio_working_3-way'!R55^3/27-'OddsRatio_working_3-way'!T55</f>
        <v>0.12020513005443796</v>
      </c>
      <c r="W55" s="11">
        <f>'OddsRatio_working_3-way'!V55^2+4*'OddsRatio_working_3-way'!U55^3/27</f>
        <v>-0.19757181742946661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0.23022873990928619</v>
      </c>
      <c r="Y55" s="11">
        <f>IF('OddsRatio_working_3-way'!W55&gt;=0,IF('OddsRatio_working_3-way'!V55+SQRT('OddsRatio_working_3-way'!W55)&gt;0,0,PI()),ACOS('OddsRatio_working_3-way'!V55/(2*'OddsRatio_working_3-way'!X55)))</f>
        <v>1.3066804818471123</v>
      </c>
      <c r="Z55" s="11">
        <f>'OddsRatio_working_3-way'!X55^(1/3)*COS('OddsRatio_working_3-way'!Y55/3)</f>
        <v>0.55567190392929666</v>
      </c>
      <c r="AA55" s="11">
        <f>'OddsRatio_working_3-way'!X55^(1/3)*COS(('OddsRatio_working_3-way'!Y55+2*PI())/3)</f>
        <v>-0.50178309964191137</v>
      </c>
      <c r="AB55" s="11">
        <f>'OddsRatio_working_3-way'!X55^(1/3)*COS(('OddsRatio_working_3-way'!Y55+4*PI())/3)</f>
        <v>-5.3888804287385302E-2</v>
      </c>
      <c r="AC55" s="11">
        <f>'OddsRatio_working_3-way'!X55^(1/3)*SIN('OddsRatio_working_3-way'!Y55/3)</f>
        <v>0.2585918919914334</v>
      </c>
      <c r="AD55" s="11">
        <f>'OddsRatio_working_3-way'!X55^(1/3)*SIN(('OddsRatio_working_3-way'!Y55+2*PI())/3)</f>
        <v>0.35193003897632014</v>
      </c>
      <c r="AE55" s="11">
        <f>'OddsRatio_working_3-way'!X55^(1/3)*SIN(('OddsRatio_working_3-way'!Y55+4*PI())/3)</f>
        <v>-0.61052193096775365</v>
      </c>
      <c r="AF55" s="11">
        <f>-'OddsRatio_working_3-way'!U55/(3*'OddsRatio_working_3-way'!X55^(1/3))*COS(('OddsRatio_working_3-way'!Y55)/3)</f>
        <v>0.55567190392929666</v>
      </c>
      <c r="AG55" s="11">
        <f>-'OddsRatio_working_3-way'!U55/(3*'OddsRatio_working_3-way'!X55^(1/3))*COS(('OddsRatio_working_3-way'!Y55+2*PI())/3)</f>
        <v>-0.50178309964191137</v>
      </c>
      <c r="AH55" s="11">
        <f>-'OddsRatio_working_3-way'!U55/(3*'OddsRatio_working_3-way'!X55^(1/3))*COS(('OddsRatio_working_3-way'!Y55+4*PI())/3)</f>
        <v>-5.3888804287385302E-2</v>
      </c>
      <c r="AI55" s="11">
        <f>'OddsRatio_working_3-way'!U55/(3*'OddsRatio_working_3-way'!X55^(1/3))*SIN(('OddsRatio_working_3-way'!Y55)/3)</f>
        <v>-0.2585918919914334</v>
      </c>
      <c r="AJ55" s="11">
        <f>'OddsRatio_working_3-way'!U55/(3*'OddsRatio_working_3-way'!X55^(1/3))*SIN(('OddsRatio_working_3-way'!Y55+2*PI())/3)</f>
        <v>-0.35193003897632014</v>
      </c>
      <c r="AK55" s="11">
        <f>'OddsRatio_working_3-way'!U55/(3*'OddsRatio_working_3-way'!X55^(1/3))*SIN(('OddsRatio_working_3-way'!Y55+4*PI())/3)</f>
        <v>0.61052193096775365</v>
      </c>
      <c r="AL55" s="11">
        <f>'OddsRatio_working_3-way'!Z55+'OddsRatio_working_3-way'!AF55</f>
        <v>1.1113438078585933</v>
      </c>
      <c r="AM55" s="11">
        <f>'OddsRatio_working_3-way'!AA55+'OddsRatio_working_3-way'!AG55</f>
        <v>-1.0035661992838227</v>
      </c>
      <c r="AN55" s="11">
        <f>'OddsRatio_working_3-way'!AB55+'OddsRatio_working_3-way'!AH55</f>
        <v>-0.1077776085747706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1.1113438078585933</v>
      </c>
      <c r="AS55" s="11">
        <f>IF(('OddsRatio_working_3-way'!X55=0),IF(Q55&gt;0,-Q55^(1/3),(-Q55)^(1/3)),'OddsRatio_working_3-way'!AM55-'OddsRatio_working_3-way'!R55/3)</f>
        <v>-1.0035661992838227</v>
      </c>
      <c r="AT55" s="11">
        <f>IF(('OddsRatio_working_3-way'!X55=0),IF(Q55&gt;0,-Q55^(1/3),(-Q55)^(1/3)),'OddsRatio_working_3-way'!AN55-'OddsRatio_working_3-way'!R55/3)</f>
        <v>-0.1077776085747706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2.25</v>
      </c>
      <c r="B56" s="4">
        <f>IF('True_Odds_Calculator_3-way'!B55="","",'True_Odds_Calculator_3-way'!B55)</f>
        <v>3.12</v>
      </c>
      <c r="C56" s="4">
        <f>IF('True_Odds_Calculator_3-way'!C55="","",'True_Odds_Calculator_3-way'!C55)</f>
        <v>3.72</v>
      </c>
      <c r="D56" s="9">
        <f t="shared" si="13"/>
        <v>0.43177293918368131</v>
      </c>
      <c r="E56" s="9">
        <f t="shared" si="14"/>
        <v>0.30940685077622709</v>
      </c>
      <c r="F56" s="9">
        <f t="shared" si="15"/>
        <v>0.25882021004009165</v>
      </c>
      <c r="G56" s="9">
        <f t="shared" si="16"/>
        <v>1.0528257039741682</v>
      </c>
      <c r="H56" s="9">
        <f t="shared" si="17"/>
        <v>2.3160321299677102</v>
      </c>
      <c r="I56" s="9">
        <f t="shared" si="18"/>
        <v>3.2319904924252367</v>
      </c>
      <c r="J56" s="9">
        <f t="shared" si="19"/>
        <v>3.863685914809738</v>
      </c>
      <c r="K56" s="11">
        <f t="shared" si="20"/>
        <v>0.44444444444444442</v>
      </c>
      <c r="L56" s="11">
        <f t="shared" si="21"/>
        <v>0.32051282051282048</v>
      </c>
      <c r="M56" s="11">
        <f t="shared" si="22"/>
        <v>0.26881720430107525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-0.27601629752167389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0.23320466868853962</v>
      </c>
      <c r="Q56" s="11">
        <f>2*'OddsRatio_working_3-way'!K56*'OddsRatio_working_3-way'!L56*'OddsRatio_working_3-way'!M56</f>
        <v>7.6586098091474417E-2</v>
      </c>
      <c r="R56" s="11">
        <f t="shared" si="23"/>
        <v>0</v>
      </c>
      <c r="S56" s="11">
        <f t="shared" si="24"/>
        <v>-0.84489456159822396</v>
      </c>
      <c r="T56" s="11">
        <f t="shared" si="25"/>
        <v>-0.27746947835738062</v>
      </c>
      <c r="U56" s="11">
        <f>'OddsRatio_working_3-way'!S56-'OddsRatio_working_3-way'!R56^2/3</f>
        <v>-0.84489456159822396</v>
      </c>
      <c r="V56" s="11">
        <f>'OddsRatio_working_3-way'!S56*'OddsRatio_working_3-way'!R56/3-2*'OddsRatio_working_3-way'!R56^3/27-'OddsRatio_working_3-way'!T56</f>
        <v>0.27746947835738062</v>
      </c>
      <c r="W56" s="11">
        <f>'OddsRatio_working_3-way'!V56^2+4*'OddsRatio_working_3-way'!U56^3/27</f>
        <v>-1.2362584315874031E-2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0.14945893728361559</v>
      </c>
      <c r="Y56" s="11">
        <f>IF('OddsRatio_working_3-way'!W56&gt;=0,IF('OddsRatio_working_3-way'!V56+SQRT('OddsRatio_working_3-way'!W56)&gt;0,0,PI()),ACOS('OddsRatio_working_3-way'!V56/(2*'OddsRatio_working_3-way'!X56)))</f>
        <v>0.38112563813934175</v>
      </c>
      <c r="Z56" s="11">
        <f>'OddsRatio_working_3-way'!X56^(1/3)*COS('OddsRatio_working_3-way'!Y56/3)</f>
        <v>0.52641285198708421</v>
      </c>
      <c r="AA56" s="11">
        <f>'OddsRatio_working_3-way'!X56^(1/3)*COS(('OddsRatio_working_3-way'!Y56+2*PI())/3)</f>
        <v>-0.32143676470691557</v>
      </c>
      <c r="AB56" s="11">
        <f>'OddsRatio_working_3-way'!X56^(1/3)*COS(('OddsRatio_working_3-way'!Y56+4*PI())/3)</f>
        <v>-0.2049760872801687</v>
      </c>
      <c r="AC56" s="11">
        <f>'OddsRatio_working_3-way'!X56^(1/3)*SIN('OddsRatio_working_3-way'!Y56/3)</f>
        <v>6.7238603462338564E-2</v>
      </c>
      <c r="AD56" s="11">
        <f>'OddsRatio_working_3-way'!X56^(1/3)*SIN(('OddsRatio_working_3-way'!Y56+2*PI())/3)</f>
        <v>0.42226760096826327</v>
      </c>
      <c r="AE56" s="11">
        <f>'OddsRatio_working_3-way'!X56^(1/3)*SIN(('OddsRatio_working_3-way'!Y56+4*PI())/3)</f>
        <v>-0.48950620443060172</v>
      </c>
      <c r="AF56" s="11">
        <f>-'OddsRatio_working_3-way'!U56/(3*'OddsRatio_working_3-way'!X56^(1/3))*COS(('OddsRatio_working_3-way'!Y56)/3)</f>
        <v>0.5264128519870841</v>
      </c>
      <c r="AG56" s="11">
        <f>-'OddsRatio_working_3-way'!U56/(3*'OddsRatio_working_3-way'!X56^(1/3))*COS(('OddsRatio_working_3-way'!Y56+2*PI())/3)</f>
        <v>-0.32143676470691551</v>
      </c>
      <c r="AH56" s="11">
        <f>-'OddsRatio_working_3-way'!U56/(3*'OddsRatio_working_3-way'!X56^(1/3))*COS(('OddsRatio_working_3-way'!Y56+4*PI())/3)</f>
        <v>-0.20497608728016867</v>
      </c>
      <c r="AI56" s="11">
        <f>'OddsRatio_working_3-way'!U56/(3*'OddsRatio_working_3-way'!X56^(1/3))*SIN(('OddsRatio_working_3-way'!Y56)/3)</f>
        <v>-6.723860346233855E-2</v>
      </c>
      <c r="AJ56" s="11">
        <f>'OddsRatio_working_3-way'!U56/(3*'OddsRatio_working_3-way'!X56^(1/3))*SIN(('OddsRatio_working_3-way'!Y56+2*PI())/3)</f>
        <v>-0.42226760096826316</v>
      </c>
      <c r="AK56" s="11">
        <f>'OddsRatio_working_3-way'!U56/(3*'OddsRatio_working_3-way'!X56^(1/3))*SIN(('OddsRatio_working_3-way'!Y56+4*PI())/3)</f>
        <v>0.48950620443060161</v>
      </c>
      <c r="AL56" s="11">
        <f>'OddsRatio_working_3-way'!Z56+'OddsRatio_working_3-way'!AF56</f>
        <v>1.0528257039741682</v>
      </c>
      <c r="AM56" s="11">
        <f>'OddsRatio_working_3-way'!AA56+'OddsRatio_working_3-way'!AG56</f>
        <v>-0.64287352941383102</v>
      </c>
      <c r="AN56" s="11">
        <f>'OddsRatio_working_3-way'!AB56+'OddsRatio_working_3-way'!AH56</f>
        <v>-0.40995217456033739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1.0528257039741682</v>
      </c>
      <c r="AS56" s="11">
        <f>IF(('OddsRatio_working_3-way'!X56=0),IF(Q56&gt;0,-Q56^(1/3),(-Q56)^(1/3)),'OddsRatio_working_3-way'!AM56-'OddsRatio_working_3-way'!R56/3)</f>
        <v>-0.64287352941383102</v>
      </c>
      <c r="AT56" s="11">
        <f>IF(('OddsRatio_working_3-way'!X56=0),IF(Q56&gt;0,-Q56^(1/3),(-Q56)^(1/3)),'OddsRatio_working_3-way'!AN56-'OddsRatio_working_3-way'!R56/3)</f>
        <v>-0.40995217456033739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2.04</v>
      </c>
      <c r="B57" s="4">
        <f>IF('True_Odds_Calculator_3-way'!B56="","",'True_Odds_Calculator_3-way'!B56)</f>
        <v>3.14</v>
      </c>
      <c r="C57" s="4">
        <f>IF('True_Odds_Calculator_3-way'!C56="","",'True_Odds_Calculator_3-way'!C56)</f>
        <v>4.4000000000000004</v>
      </c>
      <c r="D57" s="9">
        <f t="shared" si="13"/>
        <v>0.47611677243582007</v>
      </c>
      <c r="E57" s="9">
        <f t="shared" si="14"/>
        <v>0.3063603038951187</v>
      </c>
      <c r="F57" s="9">
        <f t="shared" si="15"/>
        <v>0.21752292366906126</v>
      </c>
      <c r="G57" s="9">
        <f t="shared" si="16"/>
        <v>1.0580048883402189</v>
      </c>
      <c r="H57" s="9">
        <f t="shared" si="17"/>
        <v>2.1003250838738277</v>
      </c>
      <c r="I57" s="9">
        <f t="shared" si="18"/>
        <v>3.2641304610480679</v>
      </c>
      <c r="J57" s="9">
        <f t="shared" si="19"/>
        <v>4.5972166203567451</v>
      </c>
      <c r="K57" s="11">
        <f t="shared" si="20"/>
        <v>0.49019607843137253</v>
      </c>
      <c r="L57" s="11">
        <f t="shared" si="21"/>
        <v>0.31847133757961782</v>
      </c>
      <c r="M57" s="11">
        <f t="shared" si="22"/>
        <v>0.22727272727272727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-0.26848098822621125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0.23346049479432768</v>
      </c>
      <c r="Q57" s="11">
        <f>2*'OddsRatio_working_3-way'!K57*'OddsRatio_working_3-way'!L57*'OddsRatio_working_3-way'!M57</f>
        <v>7.0960636715601114E-2</v>
      </c>
      <c r="R57" s="11">
        <f t="shared" si="23"/>
        <v>0</v>
      </c>
      <c r="S57" s="11">
        <f t="shared" si="24"/>
        <v>-0.8695606207975638</v>
      </c>
      <c r="T57" s="11">
        <f t="shared" si="25"/>
        <v>-0.26430414006004976</v>
      </c>
      <c r="U57" s="11">
        <f>'OddsRatio_working_3-way'!S57-'OddsRatio_working_3-way'!R57^2/3</f>
        <v>-0.8695606207975638</v>
      </c>
      <c r="V57" s="11">
        <f>'OddsRatio_working_3-way'!S57*'OddsRatio_working_3-way'!R57/3-2*'OddsRatio_working_3-way'!R57^3/27-'OddsRatio_working_3-way'!T57</f>
        <v>0.26430414006004976</v>
      </c>
      <c r="W57" s="11">
        <f>'OddsRatio_working_3-way'!V57^2+4*'OddsRatio_working_3-way'!U57^3/27</f>
        <v>-2.7551589018430508E-2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0.15605148787444556</v>
      </c>
      <c r="Y57" s="11">
        <f>IF('OddsRatio_working_3-way'!W57&gt;=0,IF('OddsRatio_working_3-way'!V57+SQRT('OddsRatio_working_3-way'!W57)&gt;0,0,PI()),ACOS('OddsRatio_working_3-way'!V57/(2*'OddsRatio_working_3-way'!X57)))</f>
        <v>0.5607637865041486</v>
      </c>
      <c r="Z57" s="11">
        <f>'OddsRatio_working_3-way'!X57^(1/3)*COS('OddsRatio_working_3-way'!Y57/3)</f>
        <v>0.52900244417010944</v>
      </c>
      <c r="AA57" s="11">
        <f>'OddsRatio_working_3-way'!X57^(1/3)*COS(('OddsRatio_working_3-way'!Y57+2*PI())/3)</f>
        <v>-0.35114685524638994</v>
      </c>
      <c r="AB57" s="11">
        <f>'OddsRatio_working_3-way'!X57^(1/3)*COS(('OddsRatio_working_3-way'!Y57+4*PI())/3)</f>
        <v>-0.17785558892371958</v>
      </c>
      <c r="AC57" s="11">
        <f>'OddsRatio_working_3-way'!X57^(1/3)*SIN('OddsRatio_working_3-way'!Y57/3)</f>
        <v>0.10004975925960488</v>
      </c>
      <c r="AD57" s="11">
        <f>'OddsRatio_working_3-way'!X57^(1/3)*SIN(('OddsRatio_working_3-way'!Y57+2*PI())/3)</f>
        <v>0.40810467568557152</v>
      </c>
      <c r="AE57" s="11">
        <f>'OddsRatio_working_3-way'!X57^(1/3)*SIN(('OddsRatio_working_3-way'!Y57+4*PI())/3)</f>
        <v>-0.50815443494517643</v>
      </c>
      <c r="AF57" s="11">
        <f>-'OddsRatio_working_3-way'!U57/(3*'OddsRatio_working_3-way'!X57^(1/3))*COS(('OddsRatio_working_3-way'!Y57)/3)</f>
        <v>0.52900244417010944</v>
      </c>
      <c r="AG57" s="11">
        <f>-'OddsRatio_working_3-way'!U57/(3*'OddsRatio_working_3-way'!X57^(1/3))*COS(('OddsRatio_working_3-way'!Y57+2*PI())/3)</f>
        <v>-0.35114685524638994</v>
      </c>
      <c r="AH57" s="11">
        <f>-'OddsRatio_working_3-way'!U57/(3*'OddsRatio_working_3-way'!X57^(1/3))*COS(('OddsRatio_working_3-way'!Y57+4*PI())/3)</f>
        <v>-0.17785558892371958</v>
      </c>
      <c r="AI57" s="11">
        <f>'OddsRatio_working_3-way'!U57/(3*'OddsRatio_working_3-way'!X57^(1/3))*SIN(('OddsRatio_working_3-way'!Y57)/3)</f>
        <v>-0.10004975925960488</v>
      </c>
      <c r="AJ57" s="11">
        <f>'OddsRatio_working_3-way'!U57/(3*'OddsRatio_working_3-way'!X57^(1/3))*SIN(('OddsRatio_working_3-way'!Y57+2*PI())/3)</f>
        <v>-0.40810467568557152</v>
      </c>
      <c r="AK57" s="11">
        <f>'OddsRatio_working_3-way'!U57/(3*'OddsRatio_working_3-way'!X57^(1/3))*SIN(('OddsRatio_working_3-way'!Y57+4*PI())/3)</f>
        <v>0.50815443494517643</v>
      </c>
      <c r="AL57" s="11">
        <f>'OddsRatio_working_3-way'!Z57+'OddsRatio_working_3-way'!AF57</f>
        <v>1.0580048883402189</v>
      </c>
      <c r="AM57" s="11">
        <f>'OddsRatio_working_3-way'!AA57+'OddsRatio_working_3-way'!AG57</f>
        <v>-0.70229371049277989</v>
      </c>
      <c r="AN57" s="11">
        <f>'OddsRatio_working_3-way'!AB57+'OddsRatio_working_3-way'!AH57</f>
        <v>-0.35571117784743916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1.0580048883402189</v>
      </c>
      <c r="AS57" s="11">
        <f>IF(('OddsRatio_working_3-way'!X57=0),IF(Q57&gt;0,-Q57^(1/3),(-Q57)^(1/3)),'OddsRatio_working_3-way'!AM57-'OddsRatio_working_3-way'!R57/3)</f>
        <v>-0.70229371049277989</v>
      </c>
      <c r="AT57" s="11">
        <f>IF(('OddsRatio_working_3-way'!X57=0),IF(Q57&gt;0,-Q57^(1/3),(-Q57)^(1/3)),'OddsRatio_working_3-way'!AN57-'OddsRatio_working_3-way'!R57/3)</f>
        <v>-0.35571117784743916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2.2200000000000002</v>
      </c>
      <c r="B58" s="4">
        <f>IF('True_Odds_Calculator_3-way'!B57="","",'True_Odds_Calculator_3-way'!B57)</f>
        <v>3.26</v>
      </c>
      <c r="C58" s="4">
        <f>IF('True_Odds_Calculator_3-way'!C57="","",'True_Odds_Calculator_3-way'!C57)</f>
        <v>3.62</v>
      </c>
      <c r="D58" s="9">
        <f t="shared" si="13"/>
        <v>0.43784687391418697</v>
      </c>
      <c r="E58" s="9">
        <f t="shared" si="14"/>
        <v>0.29599998217984647</v>
      </c>
      <c r="F58" s="9">
        <f t="shared" si="15"/>
        <v>0.26615314390596662</v>
      </c>
      <c r="G58" s="9">
        <f t="shared" si="16"/>
        <v>1.0523799034370143</v>
      </c>
      <c r="H58" s="9">
        <f t="shared" si="17"/>
        <v>2.2839034821931574</v>
      </c>
      <c r="I58" s="9">
        <f t="shared" si="18"/>
        <v>3.3783785817676519</v>
      </c>
      <c r="J58" s="9">
        <f t="shared" si="19"/>
        <v>3.7572353470049769</v>
      </c>
      <c r="K58" s="11">
        <f t="shared" si="20"/>
        <v>0.4504504504504504</v>
      </c>
      <c r="L58" s="11">
        <f t="shared" si="21"/>
        <v>0.30674846625766872</v>
      </c>
      <c r="M58" s="11">
        <f t="shared" si="22"/>
        <v>0.27624309392265195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-0.27573406033223669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0.23283630035485778</v>
      </c>
      <c r="Q58" s="11">
        <f>2*'OddsRatio_working_3-way'!K58*'OddsRatio_working_3-way'!L58*'OddsRatio_working_3-way'!M58</f>
        <v>7.6339770608150087E-2</v>
      </c>
      <c r="R58" s="11">
        <f t="shared" si="23"/>
        <v>0</v>
      </c>
      <c r="S58" s="11">
        <f t="shared" si="24"/>
        <v>-0.84442342768357792</v>
      </c>
      <c r="T58" s="11">
        <f t="shared" si="25"/>
        <v>-0.27686014022412392</v>
      </c>
      <c r="U58" s="11">
        <f>'OddsRatio_working_3-way'!S58-'OddsRatio_working_3-way'!R58^2/3</f>
        <v>-0.84442342768357792</v>
      </c>
      <c r="V58" s="11">
        <f>'OddsRatio_working_3-way'!S58*'OddsRatio_working_3-way'!R58/3-2*'OddsRatio_working_3-way'!R58^3/27-'OddsRatio_working_3-way'!T58</f>
        <v>0.27686014022412392</v>
      </c>
      <c r="W58" s="11">
        <f>'OddsRatio_working_3-way'!V58^2+4*'OddsRatio_working_3-way'!U58^3/27</f>
        <v>-1.2550967405147245E-2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0.14933394176314105</v>
      </c>
      <c r="Y58" s="11">
        <f>IF('OddsRatio_working_3-way'!W58&gt;=0,IF('OddsRatio_working_3-way'!V58+SQRT('OddsRatio_working_3-way'!W58)&gt;0,0,PI()),ACOS('OddsRatio_working_3-way'!V58/(2*'OddsRatio_working_3-way'!X58)))</f>
        <v>0.38450745550877108</v>
      </c>
      <c r="Z58" s="11">
        <f>'OddsRatio_working_3-way'!X58^(1/3)*COS('OddsRatio_working_3-way'!Y58/3)</f>
        <v>0.52618995171850724</v>
      </c>
      <c r="AA58" s="11">
        <f>'OddsRatio_working_3-way'!X58^(1/3)*COS(('OddsRatio_working_3-way'!Y58+2*PI())/3)</f>
        <v>-0.32182280532494006</v>
      </c>
      <c r="AB58" s="11">
        <f>'OddsRatio_working_3-way'!X58^(1/3)*COS(('OddsRatio_working_3-way'!Y58+4*PI())/3)</f>
        <v>-0.20436714639356732</v>
      </c>
      <c r="AC58" s="11">
        <f>'OddsRatio_working_3-way'!X58^(1/3)*SIN('OddsRatio_working_3-way'!Y58/3)</f>
        <v>6.7813056301873079E-2</v>
      </c>
      <c r="AD58" s="11">
        <f>'OddsRatio_working_3-way'!X58^(1/3)*SIN(('OddsRatio_working_3-way'!Y58+2*PI())/3)</f>
        <v>0.42178733725339801</v>
      </c>
      <c r="AE58" s="11">
        <f>'OddsRatio_working_3-way'!X58^(1/3)*SIN(('OddsRatio_working_3-way'!Y58+4*PI())/3)</f>
        <v>-0.48960039355527102</v>
      </c>
      <c r="AF58" s="11">
        <f>-'OddsRatio_working_3-way'!U58/(3*'OddsRatio_working_3-way'!X58^(1/3))*COS(('OddsRatio_working_3-way'!Y58)/3)</f>
        <v>0.52618995171850713</v>
      </c>
      <c r="AG58" s="11">
        <f>-'OddsRatio_working_3-way'!U58/(3*'OddsRatio_working_3-way'!X58^(1/3))*COS(('OddsRatio_working_3-way'!Y58+2*PI())/3)</f>
        <v>-0.32182280532494001</v>
      </c>
      <c r="AH58" s="11">
        <f>-'OddsRatio_working_3-way'!U58/(3*'OddsRatio_working_3-way'!X58^(1/3))*COS(('OddsRatio_working_3-way'!Y58+4*PI())/3)</f>
        <v>-0.20436714639356726</v>
      </c>
      <c r="AI58" s="11">
        <f>'OddsRatio_working_3-way'!U58/(3*'OddsRatio_working_3-way'!X58^(1/3))*SIN(('OddsRatio_working_3-way'!Y58)/3)</f>
        <v>-6.7813056301873065E-2</v>
      </c>
      <c r="AJ58" s="11">
        <f>'OddsRatio_working_3-way'!U58/(3*'OddsRatio_working_3-way'!X58^(1/3))*SIN(('OddsRatio_working_3-way'!Y58+2*PI())/3)</f>
        <v>-0.42178733725339795</v>
      </c>
      <c r="AK58" s="11">
        <f>'OddsRatio_working_3-way'!U58/(3*'OddsRatio_working_3-way'!X58^(1/3))*SIN(('OddsRatio_working_3-way'!Y58+4*PI())/3)</f>
        <v>0.48960039355527091</v>
      </c>
      <c r="AL58" s="11">
        <f>'OddsRatio_working_3-way'!Z58+'OddsRatio_working_3-way'!AF58</f>
        <v>1.0523799034370143</v>
      </c>
      <c r="AM58" s="11">
        <f>'OddsRatio_working_3-way'!AA58+'OddsRatio_working_3-way'!AG58</f>
        <v>-0.64364561064988002</v>
      </c>
      <c r="AN58" s="11">
        <f>'OddsRatio_working_3-way'!AB58+'OddsRatio_working_3-way'!AH58</f>
        <v>-0.40873429278713458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1.0523799034370143</v>
      </c>
      <c r="AS58" s="11">
        <f>IF(('OddsRatio_working_3-way'!X58=0),IF(Q58&gt;0,-Q58^(1/3),(-Q58)^(1/3)),'OddsRatio_working_3-way'!AM58-'OddsRatio_working_3-way'!R58/3)</f>
        <v>-0.64364561064988002</v>
      </c>
      <c r="AT58" s="11">
        <f>IF(('OddsRatio_working_3-way'!X58=0),IF(Q58&gt;0,-Q58^(1/3),(-Q58)^(1/3)),'OddsRatio_working_3-way'!AN58-'OddsRatio_working_3-way'!R58/3)</f>
        <v>-0.40873429278713458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2.63</v>
      </c>
      <c r="B59" s="4">
        <f>IF('True_Odds_Calculator_3-way'!B58="","",'True_Odds_Calculator_3-way'!B58)</f>
        <v>3.63</v>
      </c>
      <c r="C59" s="4">
        <f>IF('True_Odds_Calculator_3-way'!C58="","",'True_Odds_Calculator_3-way'!C58)</f>
        <v>2.61</v>
      </c>
      <c r="D59" s="9">
        <f t="shared" si="13"/>
        <v>0.36657166829801796</v>
      </c>
      <c r="E59" s="9">
        <f t="shared" si="14"/>
        <v>0.26398530536925419</v>
      </c>
      <c r="F59" s="9">
        <f t="shared" si="15"/>
        <v>0.36944302633272802</v>
      </c>
      <c r="G59" s="9">
        <f t="shared" si="16"/>
        <v>1.0601101287280661</v>
      </c>
      <c r="H59" s="9">
        <f t="shared" si="17"/>
        <v>2.727979509826747</v>
      </c>
      <c r="I59" s="9">
        <f t="shared" si="18"/>
        <v>3.7880896385548128</v>
      </c>
      <c r="J59" s="9">
        <f t="shared" si="19"/>
        <v>2.7067773072521861</v>
      </c>
      <c r="K59" s="11">
        <f t="shared" si="20"/>
        <v>0.38022813688212931</v>
      </c>
      <c r="L59" s="11">
        <f t="shared" si="21"/>
        <v>0.27548209366391185</v>
      </c>
      <c r="M59" s="11">
        <f t="shared" si="22"/>
        <v>0.38314176245210729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-0.27699144000084441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0.235578265781968</v>
      </c>
      <c r="Q59" s="11">
        <f>2*'OddsRatio_working_3-way'!K59*'OddsRatio_working_3-way'!L59*'OddsRatio_working_3-way'!M59</f>
        <v>8.0265167217024869E-2</v>
      </c>
      <c r="R59" s="11">
        <f t="shared" si="23"/>
        <v>0</v>
      </c>
      <c r="S59" s="11">
        <f t="shared" si="24"/>
        <v>-0.85048933563163476</v>
      </c>
      <c r="T59" s="11">
        <f t="shared" si="25"/>
        <v>-0.289774901407712</v>
      </c>
      <c r="U59" s="11">
        <f>'OddsRatio_working_3-way'!S59-'OddsRatio_working_3-way'!R59^2/3</f>
        <v>-0.85048933563163476</v>
      </c>
      <c r="V59" s="11">
        <f>'OddsRatio_working_3-way'!S59*'OddsRatio_working_3-way'!R59/3-2*'OddsRatio_working_3-way'!R59^3/27-'OddsRatio_working_3-way'!T59</f>
        <v>0.289774901407712</v>
      </c>
      <c r="W59" s="11">
        <f>'OddsRatio_working_3-way'!V59^2+4*'OddsRatio_working_3-way'!U59^3/27</f>
        <v>-7.1692095800187094E-3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0.15094593656825275</v>
      </c>
      <c r="Y59" s="11">
        <f>IF('OddsRatio_working_3-way'!W59&gt;=0,IF('OddsRatio_working_3-way'!V59+SQRT('OddsRatio_working_3-way'!W59)&gt;0,0,PI()),ACOS('OddsRatio_working_3-way'!V59/(2*'OddsRatio_working_3-way'!X59)))</f>
        <v>0.28428224845799455</v>
      </c>
      <c r="Z59" s="11">
        <f>'OddsRatio_working_3-way'!X59^(1/3)*COS('OddsRatio_working_3-way'!Y59/3)</f>
        <v>0.53005506436403305</v>
      </c>
      <c r="AA59" s="11">
        <f>'OddsRatio_working_3-way'!X59^(1/3)*COS(('OddsRatio_working_3-way'!Y59+2*PI())/3)</f>
        <v>-0.30865728652970087</v>
      </c>
      <c r="AB59" s="11">
        <f>'OddsRatio_working_3-way'!X59^(1/3)*COS(('OddsRatio_working_3-way'!Y59+4*PI())/3)</f>
        <v>-0.22139777783433226</v>
      </c>
      <c r="AC59" s="11">
        <f>'OddsRatio_working_3-way'!X59^(1/3)*SIN('OddsRatio_working_3-way'!Y59/3)</f>
        <v>5.0379300834625558E-2</v>
      </c>
      <c r="AD59" s="11">
        <f>'OddsRatio_working_3-way'!X59^(1/3)*SIN(('OddsRatio_working_3-way'!Y59+2*PI())/3)</f>
        <v>0.43385150072653555</v>
      </c>
      <c r="AE59" s="11">
        <f>'OddsRatio_working_3-way'!X59^(1/3)*SIN(('OddsRatio_working_3-way'!Y59+4*PI())/3)</f>
        <v>-0.48423080156116111</v>
      </c>
      <c r="AF59" s="11">
        <f>-'OddsRatio_working_3-way'!U59/(3*'OddsRatio_working_3-way'!X59^(1/3))*COS(('OddsRatio_working_3-way'!Y59)/3)</f>
        <v>0.53005506436403305</v>
      </c>
      <c r="AG59" s="11">
        <f>-'OddsRatio_working_3-way'!U59/(3*'OddsRatio_working_3-way'!X59^(1/3))*COS(('OddsRatio_working_3-way'!Y59+2*PI())/3)</f>
        <v>-0.30865728652970087</v>
      </c>
      <c r="AH59" s="11">
        <f>-'OddsRatio_working_3-way'!U59/(3*'OddsRatio_working_3-way'!X59^(1/3))*COS(('OddsRatio_working_3-way'!Y59+4*PI())/3)</f>
        <v>-0.22139777783433226</v>
      </c>
      <c r="AI59" s="11">
        <f>'OddsRatio_working_3-way'!U59/(3*'OddsRatio_working_3-way'!X59^(1/3))*SIN(('OddsRatio_working_3-way'!Y59)/3)</f>
        <v>-5.0379300834625558E-2</v>
      </c>
      <c r="AJ59" s="11">
        <f>'OddsRatio_working_3-way'!U59/(3*'OddsRatio_working_3-way'!X59^(1/3))*SIN(('OddsRatio_working_3-way'!Y59+2*PI())/3)</f>
        <v>-0.43385150072653555</v>
      </c>
      <c r="AK59" s="11">
        <f>'OddsRatio_working_3-way'!U59/(3*'OddsRatio_working_3-way'!X59^(1/3))*SIN(('OddsRatio_working_3-way'!Y59+4*PI())/3)</f>
        <v>0.48423080156116111</v>
      </c>
      <c r="AL59" s="11">
        <f>'OddsRatio_working_3-way'!Z59+'OddsRatio_working_3-way'!AF59</f>
        <v>1.0601101287280661</v>
      </c>
      <c r="AM59" s="11">
        <f>'OddsRatio_working_3-way'!AA59+'OddsRatio_working_3-way'!AG59</f>
        <v>-0.61731457305940174</v>
      </c>
      <c r="AN59" s="11">
        <f>'OddsRatio_working_3-way'!AB59+'OddsRatio_working_3-way'!AH59</f>
        <v>-0.44279555566866452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1.0601101287280661</v>
      </c>
      <c r="AS59" s="11">
        <f>IF(('OddsRatio_working_3-way'!X59=0),IF(Q59&gt;0,-Q59^(1/3),(-Q59)^(1/3)),'OddsRatio_working_3-way'!AM59-'OddsRatio_working_3-way'!R59/3)</f>
        <v>-0.61731457305940174</v>
      </c>
      <c r="AT59" s="11">
        <f>IF(('OddsRatio_working_3-way'!X59=0),IF(Q59&gt;0,-Q59^(1/3),(-Q59)^(1/3)),'OddsRatio_working_3-way'!AN59-'OddsRatio_working_3-way'!R59/3)</f>
        <v>-0.44279555566866452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2.8</v>
      </c>
      <c r="B60" s="4">
        <f>IF('True_Odds_Calculator_3-way'!B59="","",'True_Odds_Calculator_3-way'!B59)</f>
        <v>3.31</v>
      </c>
      <c r="C60" s="4">
        <f>IF('True_Odds_Calculator_3-way'!C59="","",'True_Odds_Calculator_3-way'!C59)</f>
        <v>2.63</v>
      </c>
      <c r="D60" s="9">
        <f t="shared" si="13"/>
        <v>0.34372683314029839</v>
      </c>
      <c r="E60" s="9">
        <f t="shared" si="14"/>
        <v>0.2898339336488725</v>
      </c>
      <c r="F60" s="9">
        <f t="shared" si="15"/>
        <v>0.36643923321082894</v>
      </c>
      <c r="G60" s="9">
        <f t="shared" si="16"/>
        <v>1.0607149883527676</v>
      </c>
      <c r="H60" s="9">
        <f t="shared" si="17"/>
        <v>2.9092869790349818</v>
      </c>
      <c r="I60" s="9">
        <f t="shared" si="18"/>
        <v>3.4502516230948936</v>
      </c>
      <c r="J60" s="9">
        <f t="shared" si="19"/>
        <v>2.7289654310150113</v>
      </c>
      <c r="K60" s="11">
        <f t="shared" si="20"/>
        <v>0.35714285714285715</v>
      </c>
      <c r="L60" s="11">
        <f t="shared" si="21"/>
        <v>0.30211480362537763</v>
      </c>
      <c r="M60" s="11">
        <f t="shared" si="22"/>
        <v>0.38022813688212931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-0.27805474825680909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0.23548872525932479</v>
      </c>
      <c r="Q60" s="11">
        <f>2*'OddsRatio_working_3-way'!K60*'OddsRatio_working_3-way'!L60*'OddsRatio_working_3-way'!M60</f>
        <v>8.205182064784837E-2</v>
      </c>
      <c r="R60" s="11">
        <f t="shared" si="23"/>
        <v>0</v>
      </c>
      <c r="S60" s="11">
        <f t="shared" si="24"/>
        <v>-0.84691495734440514</v>
      </c>
      <c r="T60" s="11">
        <f t="shared" si="25"/>
        <v>-0.29509231963219695</v>
      </c>
      <c r="U60" s="11">
        <f>'OddsRatio_working_3-way'!S60-'OddsRatio_working_3-way'!R60^2/3</f>
        <v>-0.84691495734440514</v>
      </c>
      <c r="V60" s="11">
        <f>'OddsRatio_working_3-way'!S60*'OddsRatio_working_3-way'!R60/3-2*'OddsRatio_working_3-way'!R60^3/27-'OddsRatio_working_3-way'!T60</f>
        <v>0.29509231963219695</v>
      </c>
      <c r="W60" s="11">
        <f>'OddsRatio_working_3-way'!V60^2+4*'OddsRatio_working_3-way'!U60^3/27</f>
        <v>-2.9149540462400647E-3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0.14999535922166954</v>
      </c>
      <c r="Y60" s="11">
        <f>IF('OddsRatio_working_3-way'!W60&gt;=0,IF('OddsRatio_working_3-way'!V60+SQRT('OddsRatio_working_3-way'!W60)&gt;0,0,PI()),ACOS('OddsRatio_working_3-way'!V60/(2*'OddsRatio_working_3-way'!X60)))</f>
        <v>0.18095929037232739</v>
      </c>
      <c r="Z60" s="11">
        <f>'OddsRatio_working_3-way'!X60^(1/3)*COS('OddsRatio_working_3-way'!Y60/3)</f>
        <v>0.53035749417638367</v>
      </c>
      <c r="AA60" s="11">
        <f>'OddsRatio_working_3-way'!X60^(1/3)*COS(('OddsRatio_working_3-way'!Y60+2*PI())/3)</f>
        <v>-0.29291744955084564</v>
      </c>
      <c r="AB60" s="11">
        <f>'OddsRatio_working_3-way'!X60^(1/3)*COS(('OddsRatio_working_3-way'!Y60+4*PI())/3)</f>
        <v>-0.23744004462553817</v>
      </c>
      <c r="AC60" s="11">
        <f>'OddsRatio_working_3-way'!X60^(1/3)*SIN('OddsRatio_working_3-way'!Y60/3)</f>
        <v>3.2029894667568115E-2</v>
      </c>
      <c r="AD60" s="11">
        <f>'OddsRatio_working_3-way'!X60^(1/3)*SIN(('OddsRatio_working_3-way'!Y60+2*PI())/3)</f>
        <v>0.44328811571042165</v>
      </c>
      <c r="AE60" s="11">
        <f>'OddsRatio_working_3-way'!X60^(1/3)*SIN(('OddsRatio_working_3-way'!Y60+4*PI())/3)</f>
        <v>-0.47531801037798982</v>
      </c>
      <c r="AF60" s="11">
        <f>-'OddsRatio_working_3-way'!U60/(3*'OddsRatio_working_3-way'!X60^(1/3))*COS(('OddsRatio_working_3-way'!Y60)/3)</f>
        <v>0.53035749417638378</v>
      </c>
      <c r="AG60" s="11">
        <f>-'OddsRatio_working_3-way'!U60/(3*'OddsRatio_working_3-way'!X60^(1/3))*COS(('OddsRatio_working_3-way'!Y60+2*PI())/3)</f>
        <v>-0.2929174495508457</v>
      </c>
      <c r="AH60" s="11">
        <f>-'OddsRatio_working_3-way'!U60/(3*'OddsRatio_working_3-way'!X60^(1/3))*COS(('OddsRatio_working_3-way'!Y60+4*PI())/3)</f>
        <v>-0.23744004462553822</v>
      </c>
      <c r="AI60" s="11">
        <f>'OddsRatio_working_3-way'!U60/(3*'OddsRatio_working_3-way'!X60^(1/3))*SIN(('OddsRatio_working_3-way'!Y60)/3)</f>
        <v>-3.2029894667568122E-2</v>
      </c>
      <c r="AJ60" s="11">
        <f>'OddsRatio_working_3-way'!U60/(3*'OddsRatio_working_3-way'!X60^(1/3))*SIN(('OddsRatio_working_3-way'!Y60+2*PI())/3)</f>
        <v>-0.4432881157104217</v>
      </c>
      <c r="AK60" s="11">
        <f>'OddsRatio_working_3-way'!U60/(3*'OddsRatio_working_3-way'!X60^(1/3))*SIN(('OddsRatio_working_3-way'!Y60+4*PI())/3)</f>
        <v>0.47531801037798987</v>
      </c>
      <c r="AL60" s="11">
        <f>'OddsRatio_working_3-way'!Z60+'OddsRatio_working_3-way'!AF60</f>
        <v>1.0607149883527676</v>
      </c>
      <c r="AM60" s="11">
        <f>'OddsRatio_working_3-way'!AA60+'OddsRatio_working_3-way'!AG60</f>
        <v>-0.58583489910169129</v>
      </c>
      <c r="AN60" s="11">
        <f>'OddsRatio_working_3-way'!AB60+'OddsRatio_working_3-way'!AH60</f>
        <v>-0.47488008925107639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1.0607149883527676</v>
      </c>
      <c r="AS60" s="11">
        <f>IF(('OddsRatio_working_3-way'!X60=0),IF(Q60&gt;0,-Q60^(1/3),(-Q60)^(1/3)),'OddsRatio_working_3-way'!AM60-'OddsRatio_working_3-way'!R60/3)</f>
        <v>-0.58583489910169129</v>
      </c>
      <c r="AT60" s="11">
        <f>IF(('OddsRatio_working_3-way'!X60=0),IF(Q60&gt;0,-Q60^(1/3),(-Q60)^(1/3)),'OddsRatio_working_3-way'!AN60-'OddsRatio_working_3-way'!R60/3)</f>
        <v>-0.47488008925107639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1.51</v>
      </c>
      <c r="B61" s="4">
        <f>IF('True_Odds_Calculator_3-way'!B60="","",'True_Odds_Calculator_3-way'!B60)</f>
        <v>4.3899999999999997</v>
      </c>
      <c r="C61" s="4">
        <f>IF('True_Odds_Calculator_3-way'!C60="","",'True_Odds_Calculator_3-way'!C60)</f>
        <v>6.47</v>
      </c>
      <c r="D61" s="9">
        <f t="shared" si="13"/>
        <v>0.64300889757795354</v>
      </c>
      <c r="E61" s="9">
        <f t="shared" si="14"/>
        <v>0.21320278845597038</v>
      </c>
      <c r="F61" s="9">
        <f t="shared" si="15"/>
        <v>0.14378831396607591</v>
      </c>
      <c r="G61" s="9">
        <f t="shared" si="16"/>
        <v>1.0886047711087199</v>
      </c>
      <c r="H61" s="9">
        <f t="shared" si="17"/>
        <v>1.5551884332654473</v>
      </c>
      <c r="I61" s="9">
        <f t="shared" si="18"/>
        <v>4.6903701740585593</v>
      </c>
      <c r="J61" s="9">
        <f t="shared" si="19"/>
        <v>6.9546680979646975</v>
      </c>
      <c r="K61" s="11">
        <f t="shared" si="20"/>
        <v>0.66225165562913912</v>
      </c>
      <c r="L61" s="11">
        <f t="shared" si="21"/>
        <v>0.22779043280182235</v>
      </c>
      <c r="M61" s="11">
        <f t="shared" si="22"/>
        <v>0.15455950540958269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-0.22050145138671151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0.21847102319959422</v>
      </c>
      <c r="Q61" s="11">
        <f>2*'OddsRatio_working_3-way'!K61*'OddsRatio_working_3-way'!L61*'OddsRatio_working_3-way'!M61</f>
        <v>4.6632022027661514E-2</v>
      </c>
      <c r="R61" s="11">
        <f t="shared" si="23"/>
        <v>0</v>
      </c>
      <c r="S61" s="11">
        <f t="shared" si="24"/>
        <v>-0.99079176951286196</v>
      </c>
      <c r="T61" s="11">
        <f t="shared" si="25"/>
        <v>-0.21148170106998118</v>
      </c>
      <c r="U61" s="11">
        <f>'OddsRatio_working_3-way'!S61-'OddsRatio_working_3-way'!R61^2/3</f>
        <v>-0.99079176951286196</v>
      </c>
      <c r="V61" s="11">
        <f>'OddsRatio_working_3-way'!S61*'OddsRatio_working_3-way'!R61/3-2*'OddsRatio_working_3-way'!R61^3/27-'OddsRatio_working_3-way'!T61</f>
        <v>0.21148170106998118</v>
      </c>
      <c r="W61" s="11">
        <f>'OddsRatio_working_3-way'!V61^2+4*'OddsRatio_working_3-way'!U61^3/27</f>
        <v>-9.936866082142759E-2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0.18979803127856759</v>
      </c>
      <c r="Y61" s="11">
        <f>IF('OddsRatio_working_3-way'!W61&gt;=0,IF('OddsRatio_working_3-way'!V61+SQRT('OddsRatio_working_3-way'!W61)&gt;0,0,PI()),ACOS('OddsRatio_working_3-way'!V61/(2*'OddsRatio_working_3-way'!X61)))</f>
        <v>0.97987902717844366</v>
      </c>
      <c r="Z61" s="11">
        <f>'OddsRatio_working_3-way'!X61^(1/3)*COS('OddsRatio_working_3-way'!Y61/3)</f>
        <v>0.54430238555435995</v>
      </c>
      <c r="AA61" s="11">
        <f>'OddsRatio_working_3-way'!X61^(1/3)*COS(('OddsRatio_working_3-way'!Y61+2*PI())/3)</f>
        <v>-0.43183565410041014</v>
      </c>
      <c r="AB61" s="11">
        <f>'OddsRatio_working_3-way'!X61^(1/3)*COS(('OddsRatio_working_3-way'!Y61+4*PI())/3)</f>
        <v>-0.11246673145394999</v>
      </c>
      <c r="AC61" s="11">
        <f>'OddsRatio_working_3-way'!X61^(1/3)*SIN('OddsRatio_working_3-way'!Y61/3)</f>
        <v>0.18438773346073467</v>
      </c>
      <c r="AD61" s="11">
        <f>'OddsRatio_working_3-way'!X61^(1/3)*SIN(('OddsRatio_working_3-way'!Y61+2*PI())/3)</f>
        <v>0.37918582650018046</v>
      </c>
      <c r="AE61" s="11">
        <f>'OddsRatio_working_3-way'!X61^(1/3)*SIN(('OddsRatio_working_3-way'!Y61+4*PI())/3)</f>
        <v>-0.56357355996091507</v>
      </c>
      <c r="AF61" s="11">
        <f>-'OddsRatio_working_3-way'!U61/(3*'OddsRatio_working_3-way'!X61^(1/3))*COS(('OddsRatio_working_3-way'!Y61)/3)</f>
        <v>0.54430238555435995</v>
      </c>
      <c r="AG61" s="11">
        <f>-'OddsRatio_working_3-way'!U61/(3*'OddsRatio_working_3-way'!X61^(1/3))*COS(('OddsRatio_working_3-way'!Y61+2*PI())/3)</f>
        <v>-0.43183565410041014</v>
      </c>
      <c r="AH61" s="11">
        <f>-'OddsRatio_working_3-way'!U61/(3*'OddsRatio_working_3-way'!X61^(1/3))*COS(('OddsRatio_working_3-way'!Y61+4*PI())/3)</f>
        <v>-0.11246673145394999</v>
      </c>
      <c r="AI61" s="11">
        <f>'OddsRatio_working_3-way'!U61/(3*'OddsRatio_working_3-way'!X61^(1/3))*SIN(('OddsRatio_working_3-way'!Y61)/3)</f>
        <v>-0.18438773346073467</v>
      </c>
      <c r="AJ61" s="11">
        <f>'OddsRatio_working_3-way'!U61/(3*'OddsRatio_working_3-way'!X61^(1/3))*SIN(('OddsRatio_working_3-way'!Y61+2*PI())/3)</f>
        <v>-0.37918582650018046</v>
      </c>
      <c r="AK61" s="11">
        <f>'OddsRatio_working_3-way'!U61/(3*'OddsRatio_working_3-way'!X61^(1/3))*SIN(('OddsRatio_working_3-way'!Y61+4*PI())/3)</f>
        <v>0.56357355996091507</v>
      </c>
      <c r="AL61" s="11">
        <f>'OddsRatio_working_3-way'!Z61+'OddsRatio_working_3-way'!AF61</f>
        <v>1.0886047711087199</v>
      </c>
      <c r="AM61" s="11">
        <f>'OddsRatio_working_3-way'!AA61+'OddsRatio_working_3-way'!AG61</f>
        <v>-0.86367130820082028</v>
      </c>
      <c r="AN61" s="11">
        <f>'OddsRatio_working_3-way'!AB61+'OddsRatio_working_3-way'!AH61</f>
        <v>-0.22493346290789998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1.0886047711087199</v>
      </c>
      <c r="AS61" s="11">
        <f>IF(('OddsRatio_working_3-way'!X61=0),IF(Q61&gt;0,-Q61^(1/3),(-Q61)^(1/3)),'OddsRatio_working_3-way'!AM61-'OddsRatio_working_3-way'!R61/3)</f>
        <v>-0.86367130820082028</v>
      </c>
      <c r="AT61" s="11">
        <f>IF(('OddsRatio_working_3-way'!X61=0),IF(Q61&gt;0,-Q61^(1/3),(-Q61)^(1/3)),'OddsRatio_working_3-way'!AN61-'OddsRatio_working_3-way'!R61/3)</f>
        <v>-0.22493346290789998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2.63</v>
      </c>
      <c r="B62" s="4">
        <f>IF('True_Odds_Calculator_3-way'!B61="","",'True_Odds_Calculator_3-way'!B61)</f>
        <v>3.48</v>
      </c>
      <c r="C62" s="4">
        <f>IF('True_Odds_Calculator_3-way'!C61="","",'True_Odds_Calculator_3-way'!C61)</f>
        <v>2.7</v>
      </c>
      <c r="D62" s="9">
        <f t="shared" si="13"/>
        <v>0.36692689430240427</v>
      </c>
      <c r="E62" s="9">
        <f t="shared" si="14"/>
        <v>0.27585788886189277</v>
      </c>
      <c r="F62" s="9">
        <f t="shared" si="15"/>
        <v>0.35721521683570284</v>
      </c>
      <c r="G62" s="9">
        <f t="shared" si="16"/>
        <v>1.0584898911316682</v>
      </c>
      <c r="H62" s="9">
        <f t="shared" si="17"/>
        <v>2.7253385225446189</v>
      </c>
      <c r="I62" s="9">
        <f t="shared" si="18"/>
        <v>3.625054930006538</v>
      </c>
      <c r="J62" s="9">
        <f t="shared" si="19"/>
        <v>2.7994328149238359</v>
      </c>
      <c r="K62" s="11">
        <f t="shared" si="20"/>
        <v>0.38022813688212931</v>
      </c>
      <c r="L62" s="11">
        <f t="shared" si="21"/>
        <v>0.28735632183908044</v>
      </c>
      <c r="M62" s="11">
        <f t="shared" si="22"/>
        <v>0.37037037037037035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-0.27809261120742257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0.23511339668850273</v>
      </c>
      <c r="Q62" s="11">
        <f>2*'OddsRatio_working_3-way'!K62*'OddsRatio_working_3-way'!L62*'OddsRatio_working_3-way'!M62</f>
        <v>8.0934043610500064E-2</v>
      </c>
      <c r="R62" s="11">
        <f t="shared" si="23"/>
        <v>0</v>
      </c>
      <c r="S62" s="11">
        <f t="shared" si="24"/>
        <v>-0.8454499947614118</v>
      </c>
      <c r="T62" s="11">
        <f t="shared" si="25"/>
        <v>-0.29103270043422086</v>
      </c>
      <c r="U62" s="11">
        <f>'OddsRatio_working_3-way'!S62-'OddsRatio_working_3-way'!R62^2/3</f>
        <v>-0.8454499947614118</v>
      </c>
      <c r="V62" s="11">
        <f>'OddsRatio_working_3-way'!S62*'OddsRatio_working_3-way'!R62/3-2*'OddsRatio_working_3-way'!R62^3/27-'OddsRatio_working_3-way'!T62</f>
        <v>0.29103270043422086</v>
      </c>
      <c r="W62" s="11">
        <f>'OddsRatio_working_3-way'!V62^2+4*'OddsRatio_working_3-way'!U62^3/27</f>
        <v>-4.828198529108943E-3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0.14960634282270913</v>
      </c>
      <c r="Y62" s="11">
        <f>IF('OddsRatio_working_3-way'!W62&gt;=0,IF('OddsRatio_working_3-way'!V62+SQRT('OddsRatio_working_3-way'!W62)&gt;0,0,PI()),ACOS('OddsRatio_working_3-way'!V62/(2*'OddsRatio_working_3-way'!X62)))</f>
        <v>0.23436656832141822</v>
      </c>
      <c r="Z62" s="11">
        <f>'OddsRatio_working_3-way'!X62^(1/3)*COS('OddsRatio_working_3-way'!Y62/3)</f>
        <v>0.52924494556583412</v>
      </c>
      <c r="AA62" s="11">
        <f>'OddsRatio_working_3-way'!X62^(1/3)*COS(('OddsRatio_working_3-way'!Y62+2*PI())/3)</f>
        <v>-0.30050198483528345</v>
      </c>
      <c r="AB62" s="11">
        <f>'OddsRatio_working_3-way'!X62^(1/3)*COS(('OddsRatio_working_3-way'!Y62+4*PI())/3)</f>
        <v>-0.22874296073055081</v>
      </c>
      <c r="AC62" s="11">
        <f>'OddsRatio_working_3-way'!X62^(1/3)*SIN('OddsRatio_working_3-way'!Y62/3)</f>
        <v>4.1430091883652466E-2</v>
      </c>
      <c r="AD62" s="11">
        <f>'OddsRatio_working_3-way'!X62^(1/3)*SIN(('OddsRatio_working_3-way'!Y62+2*PI())/3)</f>
        <v>0.43762452174269861</v>
      </c>
      <c r="AE62" s="11">
        <f>'OddsRatio_working_3-way'!X62^(1/3)*SIN(('OddsRatio_working_3-way'!Y62+4*PI())/3)</f>
        <v>-0.47905461362635088</v>
      </c>
      <c r="AF62" s="11">
        <f>-'OddsRatio_working_3-way'!U62/(3*'OddsRatio_working_3-way'!X62^(1/3))*COS(('OddsRatio_working_3-way'!Y62)/3)</f>
        <v>0.52924494556583412</v>
      </c>
      <c r="AG62" s="11">
        <f>-'OddsRatio_working_3-way'!U62/(3*'OddsRatio_working_3-way'!X62^(1/3))*COS(('OddsRatio_working_3-way'!Y62+2*PI())/3)</f>
        <v>-0.30050198483528345</v>
      </c>
      <c r="AH62" s="11">
        <f>-'OddsRatio_working_3-way'!U62/(3*'OddsRatio_working_3-way'!X62^(1/3))*COS(('OddsRatio_working_3-way'!Y62+4*PI())/3)</f>
        <v>-0.22874296073055081</v>
      </c>
      <c r="AI62" s="11">
        <f>'OddsRatio_working_3-way'!U62/(3*'OddsRatio_working_3-way'!X62^(1/3))*SIN(('OddsRatio_working_3-way'!Y62)/3)</f>
        <v>-4.1430091883652466E-2</v>
      </c>
      <c r="AJ62" s="11">
        <f>'OddsRatio_working_3-way'!U62/(3*'OddsRatio_working_3-way'!X62^(1/3))*SIN(('OddsRatio_working_3-way'!Y62+2*PI())/3)</f>
        <v>-0.43762452174269861</v>
      </c>
      <c r="AK62" s="11">
        <f>'OddsRatio_working_3-way'!U62/(3*'OddsRatio_working_3-way'!X62^(1/3))*SIN(('OddsRatio_working_3-way'!Y62+4*PI())/3)</f>
        <v>0.47905461362635088</v>
      </c>
      <c r="AL62" s="11">
        <f>'OddsRatio_working_3-way'!Z62+'OddsRatio_working_3-way'!AF62</f>
        <v>1.0584898911316682</v>
      </c>
      <c r="AM62" s="11">
        <f>'OddsRatio_working_3-way'!AA62+'OddsRatio_working_3-way'!AG62</f>
        <v>-0.60100396967056691</v>
      </c>
      <c r="AN62" s="11">
        <f>'OddsRatio_working_3-way'!AB62+'OddsRatio_working_3-way'!AH62</f>
        <v>-0.45748592146110162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1.0584898911316682</v>
      </c>
      <c r="AS62" s="11">
        <f>IF(('OddsRatio_working_3-way'!X62=0),IF(Q62&gt;0,-Q62^(1/3),(-Q62)^(1/3)),'OddsRatio_working_3-way'!AM62-'OddsRatio_working_3-way'!R62/3)</f>
        <v>-0.60100396967056691</v>
      </c>
      <c r="AT62" s="11">
        <f>IF(('OddsRatio_working_3-way'!X62=0),IF(Q62&gt;0,-Q62^(1/3),(-Q62)^(1/3)),'OddsRatio_working_3-way'!AN62-'OddsRatio_working_3-way'!R62/3)</f>
        <v>-0.45748592146110162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2.0699999999999998</v>
      </c>
      <c r="B63" s="4">
        <f>IF('True_Odds_Calculator_3-way'!B62="","",'True_Odds_Calculator_3-way'!B62)</f>
        <v>3.75</v>
      </c>
      <c r="C63" s="4">
        <f>IF('True_Odds_Calculator_3-way'!C62="","",'True_Odds_Calculator_3-way'!C62)</f>
        <v>3.59</v>
      </c>
      <c r="D63" s="9">
        <f t="shared" si="13"/>
        <v>0.4720903412754881</v>
      </c>
      <c r="E63" s="9">
        <f t="shared" si="14"/>
        <v>0.25813260986687164</v>
      </c>
      <c r="F63" s="9">
        <f t="shared" si="15"/>
        <v>0.26977704885764026</v>
      </c>
      <c r="G63" s="9">
        <f t="shared" si="16"/>
        <v>1.0450828362504856</v>
      </c>
      <c r="H63" s="9">
        <f t="shared" si="17"/>
        <v>2.1182386347880193</v>
      </c>
      <c r="I63" s="9">
        <f t="shared" si="18"/>
        <v>3.8739777996888356</v>
      </c>
      <c r="J63" s="9">
        <f t="shared" si="19"/>
        <v>3.7067645458887575</v>
      </c>
      <c r="K63" s="11">
        <f t="shared" si="20"/>
        <v>0.48309178743961356</v>
      </c>
      <c r="L63" s="11">
        <f t="shared" si="21"/>
        <v>0.26666666666666666</v>
      </c>
      <c r="M63" s="11">
        <f t="shared" si="22"/>
        <v>0.2785515320334262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-0.27347660122275597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0.23001807669362473</v>
      </c>
      <c r="Q63" s="11">
        <f>2*'OddsRatio_working_3-way'!K63*'OddsRatio_working_3-way'!L63*'OddsRatio_working_3-way'!M63</f>
        <v>7.1768510668837673E-2</v>
      </c>
      <c r="R63" s="11">
        <f t="shared" si="23"/>
        <v>0</v>
      </c>
      <c r="S63" s="11">
        <f t="shared" si="24"/>
        <v>-0.84108869155598143</v>
      </c>
      <c r="T63" s="11">
        <f t="shared" si="25"/>
        <v>-0.2624301689722251</v>
      </c>
      <c r="U63" s="11">
        <f>'OddsRatio_working_3-way'!S63-'OddsRatio_working_3-way'!R63^2/3</f>
        <v>-0.84108869155598143</v>
      </c>
      <c r="V63" s="11">
        <f>'OddsRatio_working_3-way'!S63*'OddsRatio_working_3-way'!R63/3-2*'OddsRatio_working_3-way'!R63^3/27-'OddsRatio_working_3-way'!T63</f>
        <v>0.2624301689722251</v>
      </c>
      <c r="W63" s="11">
        <f>'OddsRatio_working_3-way'!V63^2+4*'OddsRatio_working_3-way'!U63^3/27</f>
        <v>-1.9280262769404727E-2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0.14845020744023513</v>
      </c>
      <c r="Y63" s="11">
        <f>IF('OddsRatio_working_3-way'!W63&gt;=0,IF('OddsRatio_working_3-way'!V63+SQRT('OddsRatio_working_3-way'!W63)&gt;0,0,PI()),ACOS('OddsRatio_working_3-way'!V63/(2*'OddsRatio_working_3-way'!X63)))</f>
        <v>0.48666040106171993</v>
      </c>
      <c r="Z63" s="11">
        <f>'OddsRatio_working_3-way'!X63^(1/3)*COS('OddsRatio_working_3-way'!Y63/3)</f>
        <v>0.5225414181252428</v>
      </c>
      <c r="AA63" s="11">
        <f>'OddsRatio_working_3-way'!X63^(1/3)*COS(('OddsRatio_working_3-way'!Y63+2*PI())/3)</f>
        <v>-0.33533164780053171</v>
      </c>
      <c r="AB63" s="11">
        <f>'OddsRatio_working_3-way'!X63^(1/3)*COS(('OddsRatio_working_3-way'!Y63+4*PI())/3)</f>
        <v>-0.18720977032471098</v>
      </c>
      <c r="AC63" s="11">
        <f>'OddsRatio_working_3-way'!X63^(1/3)*SIN('OddsRatio_working_3-way'!Y63/3)</f>
        <v>8.5518205833537905E-2</v>
      </c>
      <c r="AD63" s="11">
        <f>'OddsRatio_working_3-way'!X63^(1/3)*SIN(('OddsRatio_working_3-way'!Y63+2*PI())/3)</f>
        <v>0.40977503970923768</v>
      </c>
      <c r="AE63" s="11">
        <f>'OddsRatio_working_3-way'!X63^(1/3)*SIN(('OddsRatio_working_3-way'!Y63+4*PI())/3)</f>
        <v>-0.49529324554277548</v>
      </c>
      <c r="AF63" s="11">
        <f>-'OddsRatio_working_3-way'!U63/(3*'OddsRatio_working_3-way'!X63^(1/3))*COS(('OddsRatio_working_3-way'!Y63)/3)</f>
        <v>0.52254141812524268</v>
      </c>
      <c r="AG63" s="11">
        <f>-'OddsRatio_working_3-way'!U63/(3*'OddsRatio_working_3-way'!X63^(1/3))*COS(('OddsRatio_working_3-way'!Y63+2*PI())/3)</f>
        <v>-0.3353316478005316</v>
      </c>
      <c r="AH63" s="11">
        <f>-'OddsRatio_working_3-way'!U63/(3*'OddsRatio_working_3-way'!X63^(1/3))*COS(('OddsRatio_working_3-way'!Y63+4*PI())/3)</f>
        <v>-0.18720977032471095</v>
      </c>
      <c r="AI63" s="11">
        <f>'OddsRatio_working_3-way'!U63/(3*'OddsRatio_working_3-way'!X63^(1/3))*SIN(('OddsRatio_working_3-way'!Y63)/3)</f>
        <v>-8.5518205833537891E-2</v>
      </c>
      <c r="AJ63" s="11">
        <f>'OddsRatio_working_3-way'!U63/(3*'OddsRatio_working_3-way'!X63^(1/3))*SIN(('OddsRatio_working_3-way'!Y63+2*PI())/3)</f>
        <v>-0.40977503970923757</v>
      </c>
      <c r="AK63" s="11">
        <f>'OddsRatio_working_3-way'!U63/(3*'OddsRatio_working_3-way'!X63^(1/3))*SIN(('OddsRatio_working_3-way'!Y63+4*PI())/3)</f>
        <v>0.49529324554277543</v>
      </c>
      <c r="AL63" s="11">
        <f>'OddsRatio_working_3-way'!Z63+'OddsRatio_working_3-way'!AF63</f>
        <v>1.0450828362504856</v>
      </c>
      <c r="AM63" s="11">
        <f>'OddsRatio_working_3-way'!AA63+'OddsRatio_working_3-way'!AG63</f>
        <v>-0.6706632956010633</v>
      </c>
      <c r="AN63" s="11">
        <f>'OddsRatio_working_3-way'!AB63+'OddsRatio_working_3-way'!AH63</f>
        <v>-0.37441954064942196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1.0450828362504856</v>
      </c>
      <c r="AS63" s="11">
        <f>IF(('OddsRatio_working_3-way'!X63=0),IF(Q63&gt;0,-Q63^(1/3),(-Q63)^(1/3)),'OddsRatio_working_3-way'!AM63-'OddsRatio_working_3-way'!R63/3)</f>
        <v>-0.6706632956010633</v>
      </c>
      <c r="AT63" s="11">
        <f>IF(('OddsRatio_working_3-way'!X63=0),IF(Q63&gt;0,-Q63^(1/3),(-Q63)^(1/3)),'OddsRatio_working_3-way'!AN63-'OddsRatio_working_3-way'!R63/3)</f>
        <v>-0.37441954064942196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2.16</v>
      </c>
      <c r="B64" s="4">
        <f>IF('True_Odds_Calculator_3-way'!B63="","",'True_Odds_Calculator_3-way'!B63)</f>
        <v>3.36</v>
      </c>
      <c r="C64" s="4">
        <f>IF('True_Odds_Calculator_3-way'!C63="","",'True_Odds_Calculator_3-way'!C63)</f>
        <v>3.75</v>
      </c>
      <c r="D64" s="9">
        <f t="shared" si="13"/>
        <v>0.45254327861930421</v>
      </c>
      <c r="E64" s="9">
        <f t="shared" si="14"/>
        <v>0.28891866152961343</v>
      </c>
      <c r="F64" s="9">
        <f t="shared" si="15"/>
        <v>0.25853805985108236</v>
      </c>
      <c r="G64" s="9">
        <f t="shared" si="16"/>
        <v>1.0428736250508641</v>
      </c>
      <c r="H64" s="9">
        <f t="shared" si="17"/>
        <v>2.2097334050590027</v>
      </c>
      <c r="I64" s="9">
        <f t="shared" si="18"/>
        <v>3.4611817551200392</v>
      </c>
      <c r="J64" s="9">
        <f t="shared" si="19"/>
        <v>3.8679024688898762</v>
      </c>
      <c r="K64" s="11">
        <f t="shared" si="20"/>
        <v>0.46296296296296291</v>
      </c>
      <c r="L64" s="11">
        <f t="shared" si="21"/>
        <v>0.29761904761904762</v>
      </c>
      <c r="M64" s="11">
        <f t="shared" si="22"/>
        <v>0.26666666666666666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-0.2766166960611407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0.23037918871252205</v>
      </c>
      <c r="Q64" s="11">
        <f>2*'OddsRatio_working_3-way'!K64*'OddsRatio_working_3-way'!L64*'OddsRatio_working_3-way'!M64</f>
        <v>7.3486184597295695E-2</v>
      </c>
      <c r="R64" s="11">
        <f t="shared" si="23"/>
        <v>0</v>
      </c>
      <c r="S64" s="11">
        <f t="shared" si="24"/>
        <v>-0.83284628872004618</v>
      </c>
      <c r="T64" s="11">
        <f t="shared" si="25"/>
        <v>-0.26566069815631455</v>
      </c>
      <c r="U64" s="11">
        <f>'OddsRatio_working_3-way'!S64-'OddsRatio_working_3-way'!R64^2/3</f>
        <v>-0.83284628872004618</v>
      </c>
      <c r="V64" s="11">
        <f>'OddsRatio_working_3-way'!S64*'OddsRatio_working_3-way'!R64/3-2*'OddsRatio_working_3-way'!R64^3/27-'OddsRatio_working_3-way'!T64</f>
        <v>0.26566069815631455</v>
      </c>
      <c r="W64" s="11">
        <f>'OddsRatio_working_3-way'!V64^2+4*'OddsRatio_working_3-way'!U64^3/27</f>
        <v>-1.5008040913118401E-2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0.14627341475642358</v>
      </c>
      <c r="Y64" s="11">
        <f>IF('OddsRatio_working_3-way'!W64&gt;=0,IF('OddsRatio_working_3-way'!V64+SQRT('OddsRatio_working_3-way'!W64)&gt;0,0,PI()),ACOS('OddsRatio_working_3-way'!V64/(2*'OddsRatio_working_3-way'!X64)))</f>
        <v>0.4320808995461074</v>
      </c>
      <c r="Z64" s="11">
        <f>'OddsRatio_working_3-way'!X64^(1/3)*COS('OddsRatio_working_3-way'!Y64/3)</f>
        <v>0.52143681252543195</v>
      </c>
      <c r="AA64" s="11">
        <f>'OddsRatio_working_3-way'!X64^(1/3)*COS(('OddsRatio_working_3-way'!Y64+2*PI())/3)</f>
        <v>-0.32621123096511917</v>
      </c>
      <c r="AB64" s="11">
        <f>'OddsRatio_working_3-way'!X64^(1/3)*COS(('OddsRatio_working_3-way'!Y64+4*PI())/3)</f>
        <v>-0.19522558156031283</v>
      </c>
      <c r="AC64" s="11">
        <f>'OddsRatio_working_3-way'!X64^(1/3)*SIN('OddsRatio_working_3-way'!Y64/3)</f>
        <v>7.5624599943842991E-2</v>
      </c>
      <c r="AD64" s="11">
        <f>'OddsRatio_working_3-way'!X64^(1/3)*SIN(('OddsRatio_working_3-way'!Y64+2*PI())/3)</f>
        <v>0.41376522614348632</v>
      </c>
      <c r="AE64" s="11">
        <f>'OddsRatio_working_3-way'!X64^(1/3)*SIN(('OddsRatio_working_3-way'!Y64+4*PI())/3)</f>
        <v>-0.48938982608732917</v>
      </c>
      <c r="AF64" s="11">
        <f>-'OddsRatio_working_3-way'!U64/(3*'OddsRatio_working_3-way'!X64^(1/3))*COS(('OddsRatio_working_3-way'!Y64)/3)</f>
        <v>0.52143681252543206</v>
      </c>
      <c r="AG64" s="11">
        <f>-'OddsRatio_working_3-way'!U64/(3*'OddsRatio_working_3-way'!X64^(1/3))*COS(('OddsRatio_working_3-way'!Y64+2*PI())/3)</f>
        <v>-0.32621123096511923</v>
      </c>
      <c r="AH64" s="11">
        <f>-'OddsRatio_working_3-way'!U64/(3*'OddsRatio_working_3-way'!X64^(1/3))*COS(('OddsRatio_working_3-way'!Y64+4*PI())/3)</f>
        <v>-0.19522558156031289</v>
      </c>
      <c r="AI64" s="11">
        <f>'OddsRatio_working_3-way'!U64/(3*'OddsRatio_working_3-way'!X64^(1/3))*SIN(('OddsRatio_working_3-way'!Y64)/3)</f>
        <v>-7.5624599943843004E-2</v>
      </c>
      <c r="AJ64" s="11">
        <f>'OddsRatio_working_3-way'!U64/(3*'OddsRatio_working_3-way'!X64^(1/3))*SIN(('OddsRatio_working_3-way'!Y64+2*PI())/3)</f>
        <v>-0.41376522614348643</v>
      </c>
      <c r="AK64" s="11">
        <f>'OddsRatio_working_3-way'!U64/(3*'OddsRatio_working_3-way'!X64^(1/3))*SIN(('OddsRatio_working_3-way'!Y64+4*PI())/3)</f>
        <v>0.48938982608732928</v>
      </c>
      <c r="AL64" s="11">
        <f>'OddsRatio_working_3-way'!Z64+'OddsRatio_working_3-way'!AF64</f>
        <v>1.0428736250508641</v>
      </c>
      <c r="AM64" s="11">
        <f>'OddsRatio_working_3-way'!AA64+'OddsRatio_working_3-way'!AG64</f>
        <v>-0.65242246193023834</v>
      </c>
      <c r="AN64" s="11">
        <f>'OddsRatio_working_3-way'!AB64+'OddsRatio_working_3-way'!AH64</f>
        <v>-0.39045116312062572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1.0428736250508641</v>
      </c>
      <c r="AS64" s="11">
        <f>IF(('OddsRatio_working_3-way'!X64=0),IF(Q64&gt;0,-Q64^(1/3),(-Q64)^(1/3)),'OddsRatio_working_3-way'!AM64-'OddsRatio_working_3-way'!R64/3)</f>
        <v>-0.65242246193023834</v>
      </c>
      <c r="AT64" s="11">
        <f>IF(('OddsRatio_working_3-way'!X64=0),IF(Q64&gt;0,-Q64^(1/3),(-Q64)^(1/3)),'OddsRatio_working_3-way'!AN64-'OddsRatio_working_3-way'!R64/3)</f>
        <v>-0.39045116312062572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2.04</v>
      </c>
      <c r="B65" s="4">
        <f>IF('True_Odds_Calculator_3-way'!B64="","",'True_Odds_Calculator_3-way'!B64)</f>
        <v>3.63</v>
      </c>
      <c r="C65" s="4">
        <f>IF('True_Odds_Calculator_3-way'!C64="","",'True_Odds_Calculator_3-way'!C64)</f>
        <v>3.81</v>
      </c>
      <c r="D65" s="9">
        <f t="shared" si="13"/>
        <v>0.4791936983017297</v>
      </c>
      <c r="E65" s="9">
        <f t="shared" si="14"/>
        <v>0.26677706919622585</v>
      </c>
      <c r="F65" s="9">
        <f t="shared" si="15"/>
        <v>0.25402923250204451</v>
      </c>
      <c r="G65" s="9">
        <f t="shared" si="16"/>
        <v>1.0450373030138889</v>
      </c>
      <c r="H65" s="9">
        <f t="shared" si="17"/>
        <v>2.0868387951344443</v>
      </c>
      <c r="I65" s="9">
        <f t="shared" si="18"/>
        <v>3.7484481069265274</v>
      </c>
      <c r="J65" s="9">
        <f t="shared" si="19"/>
        <v>3.936554821469028</v>
      </c>
      <c r="K65" s="11">
        <f t="shared" si="20"/>
        <v>0.49019607843137253</v>
      </c>
      <c r="L65" s="11">
        <f t="shared" si="21"/>
        <v>0.27548209366391185</v>
      </c>
      <c r="M65" s="11">
        <f t="shared" si="22"/>
        <v>0.26246719160104987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-0.27241664472705773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0.22967474228579957</v>
      </c>
      <c r="Q65" s="11">
        <f>2*'OddsRatio_working_3-way'!K65*'OddsRatio_working_3-way'!L65*'OddsRatio_working_3-way'!M65</f>
        <v>7.088726613759247E-2</v>
      </c>
      <c r="R65" s="11">
        <f t="shared" si="23"/>
        <v>0</v>
      </c>
      <c r="S65" s="11">
        <f t="shared" si="24"/>
        <v>-0.84310098788536747</v>
      </c>
      <c r="T65" s="11">
        <f t="shared" si="25"/>
        <v>-0.2602163542856073</v>
      </c>
      <c r="U65" s="11">
        <f>'OddsRatio_working_3-way'!S65-'OddsRatio_working_3-way'!R65^2/3</f>
        <v>-0.84310098788536747</v>
      </c>
      <c r="V65" s="11">
        <f>'OddsRatio_working_3-way'!S65*'OddsRatio_working_3-way'!R65/3-2*'OddsRatio_working_3-way'!R65^3/27-'OddsRatio_working_3-way'!T65</f>
        <v>0.2602163542856073</v>
      </c>
      <c r="W65" s="11">
        <f>'OddsRatio_working_3-way'!V65^2+4*'OddsRatio_working_3-way'!U65^3/27</f>
        <v>-2.1071513201183736E-2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0.14898327442944428</v>
      </c>
      <c r="Y65" s="11">
        <f>IF('OddsRatio_working_3-way'!W65&gt;=0,IF('OddsRatio_working_3-way'!V65+SQRT('OddsRatio_working_3-way'!W65)&gt;0,0,PI()),ACOS('OddsRatio_working_3-way'!V65/(2*'OddsRatio_working_3-way'!X65)))</f>
        <v>0.50884602001434454</v>
      </c>
      <c r="Z65" s="11">
        <f>'OddsRatio_working_3-way'!X65^(1/3)*COS('OddsRatio_working_3-way'!Y65/3)</f>
        <v>0.52251865150694443</v>
      </c>
      <c r="AA65" s="11">
        <f>'OddsRatio_working_3-way'!X65^(1/3)*COS(('OddsRatio_working_3-way'!Y65+2*PI())/3)</f>
        <v>-0.33875733277213749</v>
      </c>
      <c r="AB65" s="11">
        <f>'OddsRatio_working_3-way'!X65^(1/3)*COS(('OddsRatio_working_3-way'!Y65+4*PI())/3)</f>
        <v>-0.18376131873480692</v>
      </c>
      <c r="AC65" s="11">
        <f>'OddsRatio_working_3-way'!X65^(1/3)*SIN('OddsRatio_working_3-way'!Y65/3)</f>
        <v>8.9486990427771862E-2</v>
      </c>
      <c r="AD65" s="11">
        <f>'OddsRatio_working_3-way'!X65^(1/3)*SIN(('OddsRatio_working_3-way'!Y65+2*PI())/3)</f>
        <v>0.40777093094231609</v>
      </c>
      <c r="AE65" s="11">
        <f>'OddsRatio_working_3-way'!X65^(1/3)*SIN(('OddsRatio_working_3-way'!Y65+4*PI())/3)</f>
        <v>-0.4972579213700879</v>
      </c>
      <c r="AF65" s="11">
        <f>-'OddsRatio_working_3-way'!U65/(3*'OddsRatio_working_3-way'!X65^(1/3))*COS(('OddsRatio_working_3-way'!Y65)/3)</f>
        <v>0.52251865150694443</v>
      </c>
      <c r="AG65" s="11">
        <f>-'OddsRatio_working_3-way'!U65/(3*'OddsRatio_working_3-way'!X65^(1/3))*COS(('OddsRatio_working_3-way'!Y65+2*PI())/3)</f>
        <v>-0.33875733277213749</v>
      </c>
      <c r="AH65" s="11">
        <f>-'OddsRatio_working_3-way'!U65/(3*'OddsRatio_working_3-way'!X65^(1/3))*COS(('OddsRatio_working_3-way'!Y65+4*PI())/3)</f>
        <v>-0.18376131873480692</v>
      </c>
      <c r="AI65" s="11">
        <f>'OddsRatio_working_3-way'!U65/(3*'OddsRatio_working_3-way'!X65^(1/3))*SIN(('OddsRatio_working_3-way'!Y65)/3)</f>
        <v>-8.9486990427771862E-2</v>
      </c>
      <c r="AJ65" s="11">
        <f>'OddsRatio_working_3-way'!U65/(3*'OddsRatio_working_3-way'!X65^(1/3))*SIN(('OddsRatio_working_3-way'!Y65+2*PI())/3)</f>
        <v>-0.40777093094231609</v>
      </c>
      <c r="AK65" s="11">
        <f>'OddsRatio_working_3-way'!U65/(3*'OddsRatio_working_3-way'!X65^(1/3))*SIN(('OddsRatio_working_3-way'!Y65+4*PI())/3)</f>
        <v>0.4972579213700879</v>
      </c>
      <c r="AL65" s="11">
        <f>'OddsRatio_working_3-way'!Z65+'OddsRatio_working_3-way'!AF65</f>
        <v>1.0450373030138889</v>
      </c>
      <c r="AM65" s="11">
        <f>'OddsRatio_working_3-way'!AA65+'OddsRatio_working_3-way'!AG65</f>
        <v>-0.67751466554427497</v>
      </c>
      <c r="AN65" s="11">
        <f>'OddsRatio_working_3-way'!AB65+'OddsRatio_working_3-way'!AH65</f>
        <v>-0.36752263746961383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1.0450373030138889</v>
      </c>
      <c r="AS65" s="11">
        <f>IF(('OddsRatio_working_3-way'!X65=0),IF(Q65&gt;0,-Q65^(1/3),(-Q65)^(1/3)),'OddsRatio_working_3-way'!AM65-'OddsRatio_working_3-way'!R65/3)</f>
        <v>-0.67751466554427497</v>
      </c>
      <c r="AT65" s="11">
        <f>IF(('OddsRatio_working_3-way'!X65=0),IF(Q65&gt;0,-Q65^(1/3),(-Q65)^(1/3)),'OddsRatio_working_3-way'!AN65-'OddsRatio_working_3-way'!R65/3)</f>
        <v>-0.36752263746961383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3.43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2.3199999999999998</v>
      </c>
      <c r="D66" s="9">
        <f t="shared" si="13"/>
        <v>0.28302018431327114</v>
      </c>
      <c r="E66" s="9">
        <f t="shared" si="14"/>
        <v>0.29612613891185413</v>
      </c>
      <c r="F66" s="9">
        <f t="shared" si="15"/>
        <v>0.42085367677487462</v>
      </c>
      <c r="G66" s="9">
        <f t="shared" si="16"/>
        <v>1.0425172423982079</v>
      </c>
      <c r="H66" s="9">
        <f t="shared" si="17"/>
        <v>3.5333168990276458</v>
      </c>
      <c r="I66" s="9">
        <f t="shared" si="18"/>
        <v>3.3769393126679144</v>
      </c>
      <c r="J66" s="9">
        <f t="shared" si="19"/>
        <v>2.376122759965634</v>
      </c>
      <c r="K66" s="11">
        <f t="shared" si="20"/>
        <v>0.29154518950437314</v>
      </c>
      <c r="L66" s="11">
        <f t="shared" si="21"/>
        <v>0.3048780487804878</v>
      </c>
      <c r="M66" s="11">
        <f t="shared" si="22"/>
        <v>0.43103448275862072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-0.28019417547146208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0.23102626849129654</v>
      </c>
      <c r="Q66" s="11">
        <f>2*'OddsRatio_working_3-way'!K66*'OddsRatio_working_3-way'!L66*'OddsRatio_working_3-way'!M66</f>
        <v>7.662562802364728E-2</v>
      </c>
      <c r="R66" s="11">
        <f t="shared" si="23"/>
        <v>0</v>
      </c>
      <c r="S66" s="11">
        <f t="shared" si="24"/>
        <v>-0.82452202335243285</v>
      </c>
      <c r="T66" s="11">
        <f t="shared" si="25"/>
        <v>-0.27347330791125468</v>
      </c>
      <c r="U66" s="11">
        <f>'OddsRatio_working_3-way'!S66-'OddsRatio_working_3-way'!R66^2/3</f>
        <v>-0.82452202335243285</v>
      </c>
      <c r="V66" s="11">
        <f>'OddsRatio_working_3-way'!S66*'OddsRatio_working_3-way'!R66/3-2*'OddsRatio_working_3-way'!R66^3/27-'OddsRatio_working_3-way'!T66</f>
        <v>0.27347330791125468</v>
      </c>
      <c r="W66" s="11">
        <f>'OddsRatio_working_3-way'!V66^2+4*'OddsRatio_working_3-way'!U66^3/27</f>
        <v>-8.2553456772904016E-3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0.14408590824332398</v>
      </c>
      <c r="Y66" s="11">
        <f>IF('OddsRatio_working_3-way'!W66&gt;=0,IF('OddsRatio_working_3-way'!V66+SQRT('OddsRatio_working_3-way'!W66)&gt;0,0,PI()),ACOS('OddsRatio_working_3-way'!V66/(2*'OddsRatio_working_3-way'!X66)))</f>
        <v>0.3207667621272936</v>
      </c>
      <c r="Z66" s="11">
        <f>'OddsRatio_working_3-way'!X66^(1/3)*COS('OddsRatio_working_3-way'!Y66/3)</f>
        <v>0.52125862119910393</v>
      </c>
      <c r="AA66" s="11">
        <f>'OddsRatio_working_3-way'!X66^(1/3)*COS(('OddsRatio_working_3-way'!Y66+2*PI())/3)</f>
        <v>-0.30908127864332724</v>
      </c>
      <c r="AB66" s="11">
        <f>'OddsRatio_working_3-way'!X66^(1/3)*COS(('OddsRatio_working_3-way'!Y66+4*PI())/3)</f>
        <v>-0.21217734255577686</v>
      </c>
      <c r="AC66" s="11">
        <f>'OddsRatio_working_3-way'!X66^(1/3)*SIN('OddsRatio_working_3-way'!Y66/3)</f>
        <v>5.5947513585681528E-2</v>
      </c>
      <c r="AD66" s="11">
        <f>'OddsRatio_working_3-way'!X66^(1/3)*SIN(('OddsRatio_working_3-way'!Y66+2*PI())/3)</f>
        <v>0.42344945110723298</v>
      </c>
      <c r="AE66" s="11">
        <f>'OddsRatio_working_3-way'!X66^(1/3)*SIN(('OddsRatio_working_3-way'!Y66+4*PI())/3)</f>
        <v>-0.47939696469291448</v>
      </c>
      <c r="AF66" s="11">
        <f>-'OddsRatio_working_3-way'!U66/(3*'OddsRatio_working_3-way'!X66^(1/3))*COS(('OddsRatio_working_3-way'!Y66)/3)</f>
        <v>0.52125862119910382</v>
      </c>
      <c r="AG66" s="11">
        <f>-'OddsRatio_working_3-way'!U66/(3*'OddsRatio_working_3-way'!X66^(1/3))*COS(('OddsRatio_working_3-way'!Y66+2*PI())/3)</f>
        <v>-0.30908127864332713</v>
      </c>
      <c r="AH66" s="11">
        <f>-'OddsRatio_working_3-way'!U66/(3*'OddsRatio_working_3-way'!X66^(1/3))*COS(('OddsRatio_working_3-way'!Y66+4*PI())/3)</f>
        <v>-0.2121773425557768</v>
      </c>
      <c r="AI66" s="11">
        <f>'OddsRatio_working_3-way'!U66/(3*'OddsRatio_working_3-way'!X66^(1/3))*SIN(('OddsRatio_working_3-way'!Y66)/3)</f>
        <v>-5.5947513585681515E-2</v>
      </c>
      <c r="AJ66" s="11">
        <f>'OddsRatio_working_3-way'!U66/(3*'OddsRatio_working_3-way'!X66^(1/3))*SIN(('OddsRatio_working_3-way'!Y66+2*PI())/3)</f>
        <v>-0.42344945110723287</v>
      </c>
      <c r="AK66" s="11">
        <f>'OddsRatio_working_3-way'!U66/(3*'OddsRatio_working_3-way'!X66^(1/3))*SIN(('OddsRatio_working_3-way'!Y66+4*PI())/3)</f>
        <v>0.47939696469291443</v>
      </c>
      <c r="AL66" s="11">
        <f>'OddsRatio_working_3-way'!Z66+'OddsRatio_working_3-way'!AF66</f>
        <v>1.0425172423982079</v>
      </c>
      <c r="AM66" s="11">
        <f>'OddsRatio_working_3-way'!AA66+'OddsRatio_working_3-way'!AG66</f>
        <v>-0.61816255728665437</v>
      </c>
      <c r="AN66" s="11">
        <f>'OddsRatio_working_3-way'!AB66+'OddsRatio_working_3-way'!AH66</f>
        <v>-0.42435468511155366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1.0425172423982079</v>
      </c>
      <c r="AS66" s="11">
        <f>IF(('OddsRatio_working_3-way'!X66=0),IF(Q66&gt;0,-Q66^(1/3),(-Q66)^(1/3)),'OddsRatio_working_3-way'!AM66-'OddsRatio_working_3-way'!R66/3)</f>
        <v>-0.61816255728665437</v>
      </c>
      <c r="AT66" s="11">
        <f>IF(('OddsRatio_working_3-way'!X66=0),IF(Q66&gt;0,-Q66^(1/3),(-Q66)^(1/3)),'OddsRatio_working_3-way'!AN66-'OddsRatio_working_3-way'!R66/3)</f>
        <v>-0.42435468511155366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1.96</v>
      </c>
      <c r="B67" s="4">
        <f>IF('True_Odds_Calculator_3-way'!B66="","",'True_Odds_Calculator_3-way'!B66)</f>
        <v>3.28</v>
      </c>
      <c r="C67" s="4">
        <f>IF('True_Odds_Calculator_3-way'!C66="","",'True_Odds_Calculator_3-way'!C66)</f>
        <v>4.66</v>
      </c>
      <c r="D67" s="9">
        <f t="shared" si="13"/>
        <v>0.4983580978104814</v>
      </c>
      <c r="E67" s="9">
        <f t="shared" si="14"/>
        <v>0.29492874790796203</v>
      </c>
      <c r="F67" s="9">
        <f t="shared" si="15"/>
        <v>0.20671315428155659</v>
      </c>
      <c r="G67" s="9">
        <f t="shared" si="16"/>
        <v>1.0485304651612144</v>
      </c>
      <c r="H67" s="9">
        <f t="shared" si="17"/>
        <v>2.0065892465547654</v>
      </c>
      <c r="I67" s="9">
        <f t="shared" si="18"/>
        <v>3.3906494605675692</v>
      </c>
      <c r="J67" s="9">
        <f t="shared" si="19"/>
        <v>4.8376215024900437</v>
      </c>
      <c r="K67" s="11">
        <f t="shared" si="20"/>
        <v>0.51020408163265307</v>
      </c>
      <c r="L67" s="11">
        <f t="shared" si="21"/>
        <v>0.3048780487804878</v>
      </c>
      <c r="M67" s="11">
        <f t="shared" si="22"/>
        <v>0.21459227467811159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-0.26740611454463492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0.23032085230198013</v>
      </c>
      <c r="Q67" s="11">
        <f>2*'OddsRatio_working_3-way'!K67*'OddsRatio_working_3-way'!L67*'OddsRatio_working_3-way'!M67</f>
        <v>6.6759667333907285E-2</v>
      </c>
      <c r="R67" s="11">
        <f t="shared" si="23"/>
        <v>0</v>
      </c>
      <c r="S67" s="11">
        <f t="shared" si="24"/>
        <v>-0.86131483079282922</v>
      </c>
      <c r="T67" s="11">
        <f t="shared" si="25"/>
        <v>-0.24965647269357369</v>
      </c>
      <c r="U67" s="11">
        <f>'OddsRatio_working_3-way'!S67-'OddsRatio_working_3-way'!R67^2/3</f>
        <v>-0.86131483079282922</v>
      </c>
      <c r="V67" s="11">
        <f>'OddsRatio_working_3-way'!S67*'OddsRatio_working_3-way'!R67/3-2*'OddsRatio_working_3-way'!R67^3/27-'OddsRatio_working_3-way'!T67</f>
        <v>0.24965647269357369</v>
      </c>
      <c r="W67" s="11">
        <f>'OddsRatio_working_3-way'!V67^2+4*'OddsRatio_working_3-way'!U67^3/27</f>
        <v>-3.2335024766442629E-2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0.15383707219347337</v>
      </c>
      <c r="Y67" s="11">
        <f>IF('OddsRatio_working_3-way'!W67&gt;=0,IF('OddsRatio_working_3-way'!V67+SQRT('OddsRatio_working_3-way'!W67)&gt;0,0,PI()),ACOS('OddsRatio_working_3-way'!V67/(2*'OddsRatio_working_3-way'!X67)))</f>
        <v>0.62419914810427113</v>
      </c>
      <c r="Z67" s="11">
        <f>'OddsRatio_working_3-way'!X67^(1/3)*COS('OddsRatio_working_3-way'!Y67/3)</f>
        <v>0.5242652325806072</v>
      </c>
      <c r="AA67" s="11">
        <f>'OddsRatio_working_3-way'!X67^(1/3)*COS(('OddsRatio_working_3-way'!Y67+2*PI())/3)</f>
        <v>-0.35798762204696044</v>
      </c>
      <c r="AB67" s="11">
        <f>'OddsRatio_working_3-way'!X67^(1/3)*COS(('OddsRatio_working_3-way'!Y67+4*PI())/3)</f>
        <v>-0.1662776105336469</v>
      </c>
      <c r="AC67" s="11">
        <f>'OddsRatio_working_3-way'!X67^(1/3)*SIN('OddsRatio_working_3-way'!Y67/3)</f>
        <v>0.11068382675355788</v>
      </c>
      <c r="AD67" s="11">
        <f>'OddsRatio_working_3-way'!X67^(1/3)*SIN(('OddsRatio_working_3-way'!Y67+2*PI())/3)</f>
        <v>0.39868509635898403</v>
      </c>
      <c r="AE67" s="11">
        <f>'OddsRatio_working_3-way'!X67^(1/3)*SIN(('OddsRatio_working_3-way'!Y67+4*PI())/3)</f>
        <v>-0.50936892311254189</v>
      </c>
      <c r="AF67" s="11">
        <f>-'OddsRatio_working_3-way'!U67/(3*'OddsRatio_working_3-way'!X67^(1/3))*COS(('OddsRatio_working_3-way'!Y67)/3)</f>
        <v>0.5242652325806072</v>
      </c>
      <c r="AG67" s="11">
        <f>-'OddsRatio_working_3-way'!U67/(3*'OddsRatio_working_3-way'!X67^(1/3))*COS(('OddsRatio_working_3-way'!Y67+2*PI())/3)</f>
        <v>-0.35798762204696044</v>
      </c>
      <c r="AH67" s="11">
        <f>-'OddsRatio_working_3-way'!U67/(3*'OddsRatio_working_3-way'!X67^(1/3))*COS(('OddsRatio_working_3-way'!Y67+4*PI())/3)</f>
        <v>-0.1662776105336469</v>
      </c>
      <c r="AI67" s="11">
        <f>'OddsRatio_working_3-way'!U67/(3*'OddsRatio_working_3-way'!X67^(1/3))*SIN(('OddsRatio_working_3-way'!Y67)/3)</f>
        <v>-0.11068382675355788</v>
      </c>
      <c r="AJ67" s="11">
        <f>'OddsRatio_working_3-way'!U67/(3*'OddsRatio_working_3-way'!X67^(1/3))*SIN(('OddsRatio_working_3-way'!Y67+2*PI())/3)</f>
        <v>-0.39868509635898403</v>
      </c>
      <c r="AK67" s="11">
        <f>'OddsRatio_working_3-way'!U67/(3*'OddsRatio_working_3-way'!X67^(1/3))*SIN(('OddsRatio_working_3-way'!Y67+4*PI())/3)</f>
        <v>0.50936892311254189</v>
      </c>
      <c r="AL67" s="11">
        <f>'OddsRatio_working_3-way'!Z67+'OddsRatio_working_3-way'!AF67</f>
        <v>1.0485304651612144</v>
      </c>
      <c r="AM67" s="11">
        <f>'OddsRatio_working_3-way'!AA67+'OddsRatio_working_3-way'!AG67</f>
        <v>-0.71597524409392088</v>
      </c>
      <c r="AN67" s="11">
        <f>'OddsRatio_working_3-way'!AB67+'OddsRatio_working_3-way'!AH67</f>
        <v>-0.33255522106729379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1.0485304651612144</v>
      </c>
      <c r="AS67" s="11">
        <f>IF(('OddsRatio_working_3-way'!X67=0),IF(Q67&gt;0,-Q67^(1/3),(-Q67)^(1/3)),'OddsRatio_working_3-way'!AM67-'OddsRatio_working_3-way'!R67/3)</f>
        <v>-0.71597524409392088</v>
      </c>
      <c r="AT67" s="11">
        <f>IF(('OddsRatio_working_3-way'!X67=0),IF(Q67&gt;0,-Q67^(1/3),(-Q67)^(1/3)),'OddsRatio_working_3-way'!AN67-'OddsRatio_working_3-way'!R67/3)</f>
        <v>-0.33255522106729379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2.11</v>
      </c>
      <c r="B68" s="4">
        <f>IF('True_Odds_Calculator_3-way'!B67="","",'True_Odds_Calculator_3-way'!B67)</f>
        <v>3.41</v>
      </c>
      <c r="C68" s="4">
        <f>IF('True_Odds_Calculator_3-way'!C67="","",'True_Odds_Calculator_3-way'!C67)</f>
        <v>3.83</v>
      </c>
      <c r="D68" s="9">
        <f t="shared" ref="D68:D131" si="26">(K68/(AR68+K68-(AR68*K68)))</f>
        <v>0.46301864259938319</v>
      </c>
      <c r="E68" s="9">
        <f t="shared" ref="E68:E131" si="27">(L68/(AR68+L68-(AR68*L68)))</f>
        <v>0.28425285230959524</v>
      </c>
      <c r="F68" s="9">
        <f t="shared" ref="F68:F131" si="28">(M68/(AR68+M68-(AR68*M68)))</f>
        <v>0.25272850509102152</v>
      </c>
      <c r="G68" s="9">
        <f t="shared" ref="G68:G131" si="29">AR68</f>
        <v>1.0448110381330222</v>
      </c>
      <c r="H68" s="9">
        <f t="shared" ref="H68:H131" si="30">IF(A68="","",1/D68)</f>
        <v>2.1597402523276545</v>
      </c>
      <c r="I68" s="9">
        <f t="shared" ref="I68:I131" si="31">IF(B68="","",1/E68)</f>
        <v>3.5179946019005839</v>
      </c>
      <c r="J68" s="9">
        <f t="shared" ref="J68:J131" si="32">IF(C68="","",1/F68)</f>
        <v>3.9568152379164538</v>
      </c>
      <c r="K68" s="11">
        <f t="shared" ref="K68:K131" si="33">1/A68</f>
        <v>0.47393364928909953</v>
      </c>
      <c r="L68" s="11">
        <f t="shared" ref="L68:L131" si="34">1/B68</f>
        <v>0.29325513196480935</v>
      </c>
      <c r="M68" s="11">
        <f t="shared" ref="M68:M131" si="35">1/C68</f>
        <v>0.2610966057441253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-0.27472036107543885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0.23042952099000646</v>
      </c>
      <c r="Q68" s="11">
        <f>2*'OddsRatio_working_3-way'!K68*'OddsRatio_working_3-way'!L68*'OddsRatio_working_3-way'!M68</f>
        <v>7.2576227083466602E-2</v>
      </c>
      <c r="R68" s="11">
        <f t="shared" ref="R68:R131" si="36">O68/N68</f>
        <v>0</v>
      </c>
      <c r="S68" s="11">
        <f t="shared" ref="S68:S131" si="37">P68/N68</f>
        <v>-0.83877845853125532</v>
      </c>
      <c r="T68" s="11">
        <f t="shared" ref="T68:T131" si="38">Q68/N68</f>
        <v>-0.26418219166338747</v>
      </c>
      <c r="U68" s="11">
        <f>'OddsRatio_working_3-way'!S68-'OddsRatio_working_3-way'!R68^2/3</f>
        <v>-0.83877845853125532</v>
      </c>
      <c r="V68" s="11">
        <f>'OddsRatio_working_3-way'!S68*'OddsRatio_working_3-way'!R68/3-2*'OddsRatio_working_3-way'!R68^3/27-'OddsRatio_working_3-way'!T68</f>
        <v>0.26418219166338747</v>
      </c>
      <c r="W68" s="11">
        <f>'OddsRatio_working_3-way'!V68^2+4*'OddsRatio_working_3-way'!U68^3/27</f>
        <v>-1.7633251007691059E-2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0.14783900145070131</v>
      </c>
      <c r="Y68" s="11">
        <f>IF('OddsRatio_working_3-way'!W68&gt;=0,IF('OddsRatio_working_3-way'!V68+SQRT('OddsRatio_working_3-way'!W68)&gt;0,0,PI()),ACOS('OddsRatio_working_3-way'!V68/(2*'OddsRatio_working_3-way'!X68)))</f>
        <v>0.4657625606892466</v>
      </c>
      <c r="Z68" s="11">
        <f>'OddsRatio_working_3-way'!X68^(1/3)*COS('OddsRatio_working_3-way'!Y68/3)</f>
        <v>0.52240551906651123</v>
      </c>
      <c r="AA68" s="11">
        <f>'OddsRatio_working_3-way'!X68^(1/3)*COS(('OddsRatio_working_3-way'!Y68+2*PI())/3)</f>
        <v>-0.33201215064383249</v>
      </c>
      <c r="AB68" s="11">
        <f>'OddsRatio_working_3-way'!X68^(1/3)*COS(('OddsRatio_working_3-way'!Y68+4*PI())/3)</f>
        <v>-0.19039336842267879</v>
      </c>
      <c r="AC68" s="11">
        <f>'OddsRatio_working_3-way'!X68^(1/3)*SIN('OddsRatio_working_3-way'!Y68/3)</f>
        <v>8.1763642037690085E-2</v>
      </c>
      <c r="AD68" s="11">
        <f>'OddsRatio_working_3-way'!X68^(1/3)*SIN(('OddsRatio_working_3-way'!Y68+2*PI())/3)</f>
        <v>0.41153462956994952</v>
      </c>
      <c r="AE68" s="11">
        <f>'OddsRatio_working_3-way'!X68^(1/3)*SIN(('OddsRatio_working_3-way'!Y68+4*PI())/3)</f>
        <v>-0.49329827160763962</v>
      </c>
      <c r="AF68" s="11">
        <f>-'OddsRatio_working_3-way'!U68/(3*'OddsRatio_working_3-way'!X68^(1/3))*COS(('OddsRatio_working_3-way'!Y68)/3)</f>
        <v>0.52240551906651111</v>
      </c>
      <c r="AG68" s="11">
        <f>-'OddsRatio_working_3-way'!U68/(3*'OddsRatio_working_3-way'!X68^(1/3))*COS(('OddsRatio_working_3-way'!Y68+2*PI())/3)</f>
        <v>-0.33201215064383244</v>
      </c>
      <c r="AH68" s="11">
        <f>-'OddsRatio_working_3-way'!U68/(3*'OddsRatio_working_3-way'!X68^(1/3))*COS(('OddsRatio_working_3-way'!Y68+4*PI())/3)</f>
        <v>-0.19039336842267876</v>
      </c>
      <c r="AI68" s="11">
        <f>'OddsRatio_working_3-way'!U68/(3*'OddsRatio_working_3-way'!X68^(1/3))*SIN(('OddsRatio_working_3-way'!Y68)/3)</f>
        <v>-8.1763642037690071E-2</v>
      </c>
      <c r="AJ68" s="11">
        <f>'OddsRatio_working_3-way'!U68/(3*'OddsRatio_working_3-way'!X68^(1/3))*SIN(('OddsRatio_working_3-way'!Y68+2*PI())/3)</f>
        <v>-0.41153462956994946</v>
      </c>
      <c r="AK68" s="11">
        <f>'OddsRatio_working_3-way'!U68/(3*'OddsRatio_working_3-way'!X68^(1/3))*SIN(('OddsRatio_working_3-way'!Y68+4*PI())/3)</f>
        <v>0.49329827160763956</v>
      </c>
      <c r="AL68" s="11">
        <f>'OddsRatio_working_3-way'!Z68+'OddsRatio_working_3-way'!AF68</f>
        <v>1.0448110381330222</v>
      </c>
      <c r="AM68" s="11">
        <f>'OddsRatio_working_3-way'!AA68+'OddsRatio_working_3-way'!AG68</f>
        <v>-0.66402430128766499</v>
      </c>
      <c r="AN68" s="11">
        <f>'OddsRatio_working_3-way'!AB68+'OddsRatio_working_3-way'!AH68</f>
        <v>-0.38078673684535758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1.0448110381330222</v>
      </c>
      <c r="AS68" s="11">
        <f>IF(('OddsRatio_working_3-way'!X68=0),IF(Q68&gt;0,-Q68^(1/3),(-Q68)^(1/3)),'OddsRatio_working_3-way'!AM68-'OddsRatio_working_3-way'!R68/3)</f>
        <v>-0.66402430128766499</v>
      </c>
      <c r="AT68" s="11">
        <f>IF(('OddsRatio_working_3-way'!X68=0),IF(Q68&gt;0,-Q68^(1/3),(-Q68)^(1/3)),'OddsRatio_working_3-way'!AN68-'OddsRatio_working_3-way'!R68/3)</f>
        <v>-0.38078673684535758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1.65</v>
      </c>
      <c r="B69" s="4">
        <f>IF('True_Odds_Calculator_3-way'!B68="","",'True_Odds_Calculator_3-way'!B68)</f>
        <v>4.1500000000000004</v>
      </c>
      <c r="C69" s="4">
        <f>IF('True_Odds_Calculator_3-way'!C68="","",'True_Odds_Calculator_3-way'!C68)</f>
        <v>5.52</v>
      </c>
      <c r="D69" s="9">
        <f t="shared" si="26"/>
        <v>0.59412196859217714</v>
      </c>
      <c r="E69" s="9">
        <f t="shared" si="27"/>
        <v>0.2319819915178408</v>
      </c>
      <c r="F69" s="9">
        <f t="shared" si="28"/>
        <v>0.17389603988998176</v>
      </c>
      <c r="G69" s="9">
        <f t="shared" si="29"/>
        <v>1.0510093442716057</v>
      </c>
      <c r="H69" s="9">
        <f t="shared" si="30"/>
        <v>1.6831560737765439</v>
      </c>
      <c r="I69" s="9">
        <f t="shared" si="31"/>
        <v>4.3106794344555581</v>
      </c>
      <c r="J69" s="9">
        <f t="shared" si="32"/>
        <v>5.7505622361076583</v>
      </c>
      <c r="K69" s="11">
        <f t="shared" si="33"/>
        <v>0.60606060606060608</v>
      </c>
      <c r="L69" s="11">
        <f t="shared" si="34"/>
        <v>0.24096385542168672</v>
      </c>
      <c r="M69" s="11">
        <f t="shared" si="35"/>
        <v>0.1811594202898551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-0.24484499261869597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0.22011630183447889</v>
      </c>
      <c r="Q69" s="11">
        <f>2*'OddsRatio_working_3-way'!K69*'OddsRatio_working_3-way'!L69*'OddsRatio_working_3-way'!M69</f>
        <v>5.2912572556365119E-2</v>
      </c>
      <c r="R69" s="11">
        <f t="shared" si="36"/>
        <v>0</v>
      </c>
      <c r="S69" s="11">
        <f t="shared" si="37"/>
        <v>-0.89900266891417391</v>
      </c>
      <c r="T69" s="11">
        <f t="shared" si="38"/>
        <v>-0.21610641079667642</v>
      </c>
      <c r="U69" s="11">
        <f>'OddsRatio_working_3-way'!S69-'OddsRatio_working_3-way'!R69^2/3</f>
        <v>-0.89900266891417391</v>
      </c>
      <c r="V69" s="11">
        <f>'OddsRatio_working_3-way'!S69*'OddsRatio_working_3-way'!R69/3-2*'OddsRatio_working_3-way'!R69^3/27-'OddsRatio_working_3-way'!T69</f>
        <v>0.21610641079667642</v>
      </c>
      <c r="W69" s="11">
        <f>'OddsRatio_working_3-way'!V69^2+4*'OddsRatio_working_3-way'!U69^3/27</f>
        <v>-6.0939377742433527E-2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0.16404371256608358</v>
      </c>
      <c r="Y69" s="11">
        <f>IF('OddsRatio_working_3-way'!W69&gt;=0,IF('OddsRatio_working_3-way'!V69+SQRT('OddsRatio_working_3-way'!W69)&gt;0,0,PI()),ACOS('OddsRatio_working_3-way'!V69/(2*'OddsRatio_working_3-way'!X69)))</f>
        <v>0.85172601461372099</v>
      </c>
      <c r="Z69" s="11">
        <f>'OddsRatio_working_3-way'!X69^(1/3)*COS('OddsRatio_working_3-way'!Y69/3)</f>
        <v>0.52550467213580287</v>
      </c>
      <c r="AA69" s="11">
        <f>'OddsRatio_working_3-way'!X69^(1/3)*COS(('OddsRatio_working_3-way'!Y69+2*PI())/3)</f>
        <v>-0.39554652608058721</v>
      </c>
      <c r="AB69" s="11">
        <f>'OddsRatio_working_3-way'!X69^(1/3)*COS(('OddsRatio_working_3-way'!Y69+4*PI())/3)</f>
        <v>-0.12995814605521572</v>
      </c>
      <c r="AC69" s="11">
        <f>'OddsRatio_working_3-way'!X69^(1/3)*SIN('OddsRatio_working_3-way'!Y69/3)</f>
        <v>0.15333752270128487</v>
      </c>
      <c r="AD69" s="11">
        <f>'OddsRatio_working_3-way'!X69^(1/3)*SIN(('OddsRatio_working_3-way'!Y69+2*PI())/3)</f>
        <v>0.37843163452637518</v>
      </c>
      <c r="AE69" s="11">
        <f>'OddsRatio_working_3-way'!X69^(1/3)*SIN(('OddsRatio_working_3-way'!Y69+4*PI())/3)</f>
        <v>-0.53176915722766005</v>
      </c>
      <c r="AF69" s="11">
        <f>-'OddsRatio_working_3-way'!U69/(3*'OddsRatio_working_3-way'!X69^(1/3))*COS(('OddsRatio_working_3-way'!Y69)/3)</f>
        <v>0.52550467213580287</v>
      </c>
      <c r="AG69" s="11">
        <f>-'OddsRatio_working_3-way'!U69/(3*'OddsRatio_working_3-way'!X69^(1/3))*COS(('OddsRatio_working_3-way'!Y69+2*PI())/3)</f>
        <v>-0.39554652608058721</v>
      </c>
      <c r="AH69" s="11">
        <f>-'OddsRatio_working_3-way'!U69/(3*'OddsRatio_working_3-way'!X69^(1/3))*COS(('OddsRatio_working_3-way'!Y69+4*PI())/3)</f>
        <v>-0.12995814605521572</v>
      </c>
      <c r="AI69" s="11">
        <f>'OddsRatio_working_3-way'!U69/(3*'OddsRatio_working_3-way'!X69^(1/3))*SIN(('OddsRatio_working_3-way'!Y69)/3)</f>
        <v>-0.15333752270128487</v>
      </c>
      <c r="AJ69" s="11">
        <f>'OddsRatio_working_3-way'!U69/(3*'OddsRatio_working_3-way'!X69^(1/3))*SIN(('OddsRatio_working_3-way'!Y69+2*PI())/3)</f>
        <v>-0.37843163452637518</v>
      </c>
      <c r="AK69" s="11">
        <f>'OddsRatio_working_3-way'!U69/(3*'OddsRatio_working_3-way'!X69^(1/3))*SIN(('OddsRatio_working_3-way'!Y69+4*PI())/3)</f>
        <v>0.53176915722766005</v>
      </c>
      <c r="AL69" s="11">
        <f>'OddsRatio_working_3-way'!Z69+'OddsRatio_working_3-way'!AF69</f>
        <v>1.0510093442716057</v>
      </c>
      <c r="AM69" s="11">
        <f>'OddsRatio_working_3-way'!AA69+'OddsRatio_working_3-way'!AG69</f>
        <v>-0.79109305216117443</v>
      </c>
      <c r="AN69" s="11">
        <f>'OddsRatio_working_3-way'!AB69+'OddsRatio_working_3-way'!AH69</f>
        <v>-0.25991629211043143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1.0510093442716057</v>
      </c>
      <c r="AS69" s="11">
        <f>IF(('OddsRatio_working_3-way'!X69=0),IF(Q69&gt;0,-Q69^(1/3),(-Q69)^(1/3)),'OddsRatio_working_3-way'!AM69-'OddsRatio_working_3-way'!R69/3)</f>
        <v>-0.79109305216117443</v>
      </c>
      <c r="AT69" s="11">
        <f>IF(('OddsRatio_working_3-way'!X69=0),IF(Q69&gt;0,-Q69^(1/3),(-Q69)^(1/3)),'OddsRatio_working_3-way'!AN69-'OddsRatio_working_3-way'!R69/3)</f>
        <v>-0.25991629211043143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2.2599999999999998</v>
      </c>
      <c r="B70" s="4">
        <f>IF('True_Odds_Calculator_3-way'!B69="","",'True_Odds_Calculator_3-way'!B69)</f>
        <v>3.26</v>
      </c>
      <c r="C70" s="4">
        <f>IF('True_Odds_Calculator_3-way'!C69="","",'True_Odds_Calculator_3-way'!C69)</f>
        <v>3.59</v>
      </c>
      <c r="D70" s="9">
        <f t="shared" si="26"/>
        <v>0.43205909212025645</v>
      </c>
      <c r="E70" s="9">
        <f t="shared" si="27"/>
        <v>0.29781841071819687</v>
      </c>
      <c r="F70" s="9">
        <f t="shared" si="28"/>
        <v>0.27012249716154674</v>
      </c>
      <c r="G70" s="9">
        <f t="shared" si="29"/>
        <v>1.0432525562037078</v>
      </c>
      <c r="H70" s="9">
        <f t="shared" si="30"/>
        <v>2.3144982208166716</v>
      </c>
      <c r="I70" s="9">
        <f t="shared" si="31"/>
        <v>3.3577507770203794</v>
      </c>
      <c r="J70" s="9">
        <f t="shared" si="32"/>
        <v>3.7020241205676032</v>
      </c>
      <c r="K70" s="11">
        <f t="shared" si="33"/>
        <v>0.44247787610619471</v>
      </c>
      <c r="L70" s="11">
        <f t="shared" si="34"/>
        <v>0.30674846625766872</v>
      </c>
      <c r="M70" s="11">
        <f t="shared" si="35"/>
        <v>0.2785515320334262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-0.2788420459011911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0.2310046501878813</v>
      </c>
      <c r="Q70" s="11">
        <f>2*'OddsRatio_working_3-way'!K70*'OddsRatio_working_3-way'!L70*'OddsRatio_working_3-way'!M70</f>
        <v>7.5615270110599445E-2</v>
      </c>
      <c r="R70" s="11">
        <f t="shared" si="36"/>
        <v>0</v>
      </c>
      <c r="S70" s="11">
        <f t="shared" si="37"/>
        <v>-0.82844267420752893</v>
      </c>
      <c r="T70" s="11">
        <f t="shared" si="38"/>
        <v>-0.2711759981039375</v>
      </c>
      <c r="U70" s="11">
        <f>'OddsRatio_working_3-way'!S70-'OddsRatio_working_3-way'!R70^2/3</f>
        <v>-0.82844267420752893</v>
      </c>
      <c r="V70" s="11">
        <f>'OddsRatio_working_3-way'!S70*'OddsRatio_working_3-way'!R70/3-2*'OddsRatio_working_3-way'!R70^3/27-'OddsRatio_working_3-way'!T70</f>
        <v>0.2711759981039375</v>
      </c>
      <c r="W70" s="11">
        <f>'OddsRatio_working_3-way'!V70^2+4*'OddsRatio_working_3-way'!U70^3/27</f>
        <v>-1.0696838780362608E-2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0.14511483446569937</v>
      </c>
      <c r="Y70" s="11">
        <f>IF('OddsRatio_working_3-way'!W70&gt;=0,IF('OddsRatio_working_3-way'!V70+SQRT('OddsRatio_working_3-way'!W70)&gt;0,0,PI()),ACOS('OddsRatio_working_3-way'!V70/(2*'OddsRatio_working_3-way'!X70)))</f>
        <v>0.3643665609926372</v>
      </c>
      <c r="Z70" s="11">
        <f>'OddsRatio_working_3-way'!X70^(1/3)*COS('OddsRatio_working_3-way'!Y70/3)</f>
        <v>0.52162627810185391</v>
      </c>
      <c r="AA70" s="11">
        <f>'OddsRatio_working_3-way'!X70^(1/3)*COS(('OddsRatio_working_3-way'!Y70+2*PI())/3)</f>
        <v>-0.31595103932911794</v>
      </c>
      <c r="AB70" s="11">
        <f>'OddsRatio_working_3-way'!X70^(1/3)*COS(('OddsRatio_working_3-way'!Y70+4*PI())/3)</f>
        <v>-0.20567523877273594</v>
      </c>
      <c r="AC70" s="11">
        <f>'OddsRatio_working_3-way'!X70^(1/3)*SIN('OddsRatio_working_3-way'!Y70/3)</f>
        <v>6.366776313632852E-2</v>
      </c>
      <c r="AD70" s="11">
        <f>'OddsRatio_working_3-way'!X70^(1/3)*SIN(('OddsRatio_working_3-way'!Y70+2*PI())/3)</f>
        <v>0.41990772654956771</v>
      </c>
      <c r="AE70" s="11">
        <f>'OddsRatio_working_3-way'!X70^(1/3)*SIN(('OddsRatio_working_3-way'!Y70+4*PI())/3)</f>
        <v>-0.48357548968589625</v>
      </c>
      <c r="AF70" s="11">
        <f>-'OddsRatio_working_3-way'!U70/(3*'OddsRatio_working_3-way'!X70^(1/3))*COS(('OddsRatio_working_3-way'!Y70)/3)</f>
        <v>0.5216262781018538</v>
      </c>
      <c r="AG70" s="11">
        <f>-'OddsRatio_working_3-way'!U70/(3*'OddsRatio_working_3-way'!X70^(1/3))*COS(('OddsRatio_working_3-way'!Y70+2*PI())/3)</f>
        <v>-0.31595103932911789</v>
      </c>
      <c r="AH70" s="11">
        <f>-'OddsRatio_working_3-way'!U70/(3*'OddsRatio_working_3-way'!X70^(1/3))*COS(('OddsRatio_working_3-way'!Y70+4*PI())/3)</f>
        <v>-0.20567523877273589</v>
      </c>
      <c r="AI70" s="11">
        <f>'OddsRatio_working_3-way'!U70/(3*'OddsRatio_working_3-way'!X70^(1/3))*SIN(('OddsRatio_working_3-way'!Y70)/3)</f>
        <v>-6.3667763136328506E-2</v>
      </c>
      <c r="AJ70" s="11">
        <f>'OddsRatio_working_3-way'!U70/(3*'OddsRatio_working_3-way'!X70^(1/3))*SIN(('OddsRatio_working_3-way'!Y70+2*PI())/3)</f>
        <v>-0.41990772654956759</v>
      </c>
      <c r="AK70" s="11">
        <f>'OddsRatio_working_3-way'!U70/(3*'OddsRatio_working_3-way'!X70^(1/3))*SIN(('OddsRatio_working_3-way'!Y70+4*PI())/3)</f>
        <v>0.48357548968589614</v>
      </c>
      <c r="AL70" s="11">
        <f>'OddsRatio_working_3-way'!Z70+'OddsRatio_working_3-way'!AF70</f>
        <v>1.0432525562037078</v>
      </c>
      <c r="AM70" s="11">
        <f>'OddsRatio_working_3-way'!AA70+'OddsRatio_working_3-way'!AG70</f>
        <v>-0.63190207865823589</v>
      </c>
      <c r="AN70" s="11">
        <f>'OddsRatio_working_3-way'!AB70+'OddsRatio_working_3-way'!AH70</f>
        <v>-0.41135047754547183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1.0432525562037078</v>
      </c>
      <c r="AS70" s="11">
        <f>IF(('OddsRatio_working_3-way'!X70=0),IF(Q70&gt;0,-Q70^(1/3),(-Q70)^(1/3)),'OddsRatio_working_3-way'!AM70-'OddsRatio_working_3-way'!R70/3)</f>
        <v>-0.63190207865823589</v>
      </c>
      <c r="AT70" s="11">
        <f>IF(('OddsRatio_working_3-way'!X70=0),IF(Q70&gt;0,-Q70^(1/3),(-Q70)^(1/3)),'OddsRatio_working_3-way'!AN70-'OddsRatio_working_3-way'!R70/3)</f>
        <v>-0.41135047754547183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1.35</v>
      </c>
      <c r="B71" s="4">
        <f>IF('True_Odds_Calculator_3-way'!B70="","",'True_Odds_Calculator_3-way'!B70)</f>
        <v>5.41</v>
      </c>
      <c r="C71" s="4">
        <f>IF('True_Odds_Calculator_3-way'!C70="","",'True_Odds_Calculator_3-way'!C70)</f>
        <v>9.3000000000000007</v>
      </c>
      <c r="D71" s="9">
        <f t="shared" si="26"/>
        <v>0.72588370330766083</v>
      </c>
      <c r="E71" s="9">
        <f t="shared" si="27"/>
        <v>0.1736668149397762</v>
      </c>
      <c r="F71" s="9">
        <f t="shared" si="28"/>
        <v>0.10044948175256303</v>
      </c>
      <c r="G71" s="9">
        <f t="shared" si="29"/>
        <v>1.0789461391021464</v>
      </c>
      <c r="H71" s="9">
        <f t="shared" si="30"/>
        <v>1.3776311486857515</v>
      </c>
      <c r="I71" s="9">
        <f t="shared" si="31"/>
        <v>5.7581524734404654</v>
      </c>
      <c r="J71" s="9">
        <f t="shared" si="32"/>
        <v>9.9552529545478148</v>
      </c>
      <c r="K71" s="11">
        <f t="shared" si="33"/>
        <v>0.7407407407407407</v>
      </c>
      <c r="L71" s="11">
        <f t="shared" si="34"/>
        <v>0.18484288354898337</v>
      </c>
      <c r="M71" s="11">
        <f t="shared" si="35"/>
        <v>0.1075268817204301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-0.18861261834250931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0.19227782231379706</v>
      </c>
      <c r="Q71" s="11">
        <f>2*'OddsRatio_working_3-way'!K71*'OddsRatio_working_3-way'!L71*'OddsRatio_working_3-way'!M71</f>
        <v>2.9445302038866319E-2</v>
      </c>
      <c r="R71" s="11">
        <f t="shared" si="36"/>
        <v>0</v>
      </c>
      <c r="S71" s="11">
        <f t="shared" si="37"/>
        <v>-1.0194324430862411</v>
      </c>
      <c r="T71" s="11">
        <f t="shared" si="38"/>
        <v>-0.15611522865026667</v>
      </c>
      <c r="U71" s="11">
        <f>'OddsRatio_working_3-way'!S71-'OddsRatio_working_3-way'!R71^2/3</f>
        <v>-1.0194324430862411</v>
      </c>
      <c r="V71" s="11">
        <f>'OddsRatio_working_3-way'!S71*'OddsRatio_working_3-way'!R71/3-2*'OddsRatio_working_3-way'!R71^3/27-'OddsRatio_working_3-way'!T71</f>
        <v>0.15611522865026667</v>
      </c>
      <c r="W71" s="11">
        <f>'OddsRatio_working_3-way'!V71^2+4*'OddsRatio_working_3-way'!U71^3/27</f>
        <v>-0.13258174306758697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0.19808691759181879</v>
      </c>
      <c r="Y71" s="11">
        <f>IF('OddsRatio_working_3-way'!W71&gt;=0,IF('OddsRatio_working_3-way'!V71+SQRT('OddsRatio_working_3-way'!W71)&gt;0,0,PI()),ACOS('OddsRatio_working_3-way'!V71/(2*'OddsRatio_working_3-way'!X71)))</f>
        <v>1.1657542934648859</v>
      </c>
      <c r="Z71" s="11">
        <f>'OddsRatio_working_3-way'!X71^(1/3)*COS('OddsRatio_working_3-way'!Y71/3)</f>
        <v>0.53947306955107333</v>
      </c>
      <c r="AA71" s="11">
        <f>'OddsRatio_working_3-way'!X71^(1/3)*COS(('OddsRatio_working_3-way'!Y71+2*PI())/3)</f>
        <v>-0.46100785043321035</v>
      </c>
      <c r="AB71" s="11">
        <f>'OddsRatio_working_3-way'!X71^(1/3)*COS(('OddsRatio_working_3-way'!Y71+4*PI())/3)</f>
        <v>-7.8465219117863055E-2</v>
      </c>
      <c r="AC71" s="11">
        <f>'OddsRatio_working_3-way'!X71^(1/3)*SIN('OddsRatio_working_3-way'!Y71/3)</f>
        <v>0.22086109116642361</v>
      </c>
      <c r="AD71" s="11">
        <f>'OddsRatio_working_3-way'!X71^(1/3)*SIN(('OddsRatio_working_3-way'!Y71+2*PI())/3)</f>
        <v>0.356766837305587</v>
      </c>
      <c r="AE71" s="11">
        <f>'OddsRatio_working_3-way'!X71^(1/3)*SIN(('OddsRatio_working_3-way'!Y71+4*PI())/3)</f>
        <v>-0.57762792847201061</v>
      </c>
      <c r="AF71" s="11">
        <f>-'OddsRatio_working_3-way'!U71/(3*'OddsRatio_working_3-way'!X71^(1/3))*COS(('OddsRatio_working_3-way'!Y71)/3)</f>
        <v>0.53947306955107321</v>
      </c>
      <c r="AG71" s="11">
        <f>-'OddsRatio_working_3-way'!U71/(3*'OddsRatio_working_3-way'!X71^(1/3))*COS(('OddsRatio_working_3-way'!Y71+2*PI())/3)</f>
        <v>-0.4610078504332103</v>
      </c>
      <c r="AH71" s="11">
        <f>-'OddsRatio_working_3-way'!U71/(3*'OddsRatio_working_3-way'!X71^(1/3))*COS(('OddsRatio_working_3-way'!Y71+4*PI())/3)</f>
        <v>-7.8465219117863041E-2</v>
      </c>
      <c r="AI71" s="11">
        <f>'OddsRatio_working_3-way'!U71/(3*'OddsRatio_working_3-way'!X71^(1/3))*SIN(('OddsRatio_working_3-way'!Y71)/3)</f>
        <v>-0.22086109116642355</v>
      </c>
      <c r="AJ71" s="11">
        <f>'OddsRatio_working_3-way'!U71/(3*'OddsRatio_working_3-way'!X71^(1/3))*SIN(('OddsRatio_working_3-way'!Y71+2*PI())/3)</f>
        <v>-0.35676683730558695</v>
      </c>
      <c r="AK71" s="11">
        <f>'OddsRatio_working_3-way'!U71/(3*'OddsRatio_working_3-way'!X71^(1/3))*SIN(('OddsRatio_working_3-way'!Y71+4*PI())/3)</f>
        <v>0.5776279284720105</v>
      </c>
      <c r="AL71" s="11">
        <f>'OddsRatio_working_3-way'!Z71+'OddsRatio_working_3-way'!AF71</f>
        <v>1.0789461391021464</v>
      </c>
      <c r="AM71" s="11">
        <f>'OddsRatio_working_3-way'!AA71+'OddsRatio_working_3-way'!AG71</f>
        <v>-0.92201570086642071</v>
      </c>
      <c r="AN71" s="11">
        <f>'OddsRatio_working_3-way'!AB71+'OddsRatio_working_3-way'!AH71</f>
        <v>-0.15693043823572611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1.0789461391021464</v>
      </c>
      <c r="AS71" s="11">
        <f>IF(('OddsRatio_working_3-way'!X71=0),IF(Q71&gt;0,-Q71^(1/3),(-Q71)^(1/3)),'OddsRatio_working_3-way'!AM71-'OddsRatio_working_3-way'!R71/3)</f>
        <v>-0.92201570086642071</v>
      </c>
      <c r="AT71" s="11">
        <f>IF(('OddsRatio_working_3-way'!X71=0),IF(Q71&gt;0,-Q71^(1/3),(-Q71)^(1/3)),'OddsRatio_working_3-way'!AN71-'OddsRatio_working_3-way'!R71/3)</f>
        <v>-0.15693043823572611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2.67</v>
      </c>
      <c r="B72" s="4">
        <f>IF('True_Odds_Calculator_3-way'!B71="","",'True_Odds_Calculator_3-way'!B71)</f>
        <v>3.9</v>
      </c>
      <c r="C72" s="4">
        <f>IF('True_Odds_Calculator_3-way'!C71="","",'True_Odds_Calculator_3-way'!C71)</f>
        <v>2.52</v>
      </c>
      <c r="D72" s="9">
        <f t="shared" si="26"/>
        <v>0.36472906712015096</v>
      </c>
      <c r="E72" s="9">
        <f t="shared" si="27"/>
        <v>0.24847095725492441</v>
      </c>
      <c r="F72" s="9">
        <f t="shared" si="28"/>
        <v>0.3867999756249248</v>
      </c>
      <c r="G72" s="9">
        <f t="shared" si="29"/>
        <v>1.0429707706574549</v>
      </c>
      <c r="H72" s="9">
        <f t="shared" si="30"/>
        <v>2.7417611869979499</v>
      </c>
      <c r="I72" s="9">
        <f t="shared" si="31"/>
        <v>4.0246152349066184</v>
      </c>
      <c r="J72" s="9">
        <f t="shared" si="32"/>
        <v>2.5853155713993314</v>
      </c>
      <c r="K72" s="11">
        <f t="shared" si="33"/>
        <v>0.37453183520599254</v>
      </c>
      <c r="L72" s="11">
        <f t="shared" si="34"/>
        <v>0.25641025641025644</v>
      </c>
      <c r="M72" s="11">
        <f t="shared" si="35"/>
        <v>0.3968253968253968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-0.2805315089959286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0.23208169275585006</v>
      </c>
      <c r="Q72" s="11">
        <f>2*'OddsRatio_working_3-way'!K72*'OddsRatio_working_3-way'!L72*'OddsRatio_working_3-way'!M72</f>
        <v>7.6217304681724163E-2</v>
      </c>
      <c r="R72" s="11">
        <f t="shared" si="36"/>
        <v>0</v>
      </c>
      <c r="S72" s="11">
        <f t="shared" si="37"/>
        <v>-0.82729278285534158</v>
      </c>
      <c r="T72" s="11">
        <f t="shared" si="38"/>
        <v>-0.27168892704608921</v>
      </c>
      <c r="U72" s="11">
        <f>'OddsRatio_working_3-way'!S72-'OddsRatio_working_3-way'!R72^2/3</f>
        <v>-0.82729278285534158</v>
      </c>
      <c r="V72" s="11">
        <f>'OddsRatio_working_3-way'!S72*'OddsRatio_working_3-way'!R72/3-2*'OddsRatio_working_3-way'!R72^3/27-'OddsRatio_working_3-way'!T72</f>
        <v>0.27168892704608921</v>
      </c>
      <c r="W72" s="11">
        <f>'OddsRatio_working_3-way'!V72^2+4*'OddsRatio_working_3-way'!U72^3/27</f>
        <v>-1.006812303273702E-2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0.14481280685094136</v>
      </c>
      <c r="Y72" s="11">
        <f>IF('OddsRatio_working_3-way'!W72&gt;=0,IF('OddsRatio_working_3-way'!V72+SQRT('OddsRatio_working_3-way'!W72)&gt;0,0,PI()),ACOS('OddsRatio_working_3-way'!V72/(2*'OddsRatio_working_3-way'!X72)))</f>
        <v>0.35378128854391488</v>
      </c>
      <c r="Z72" s="11">
        <f>'OddsRatio_working_3-way'!X72^(1/3)*COS('OddsRatio_working_3-way'!Y72/3)</f>
        <v>0.52148538532872746</v>
      </c>
      <c r="AA72" s="11">
        <f>'OddsRatio_working_3-way'!X72^(1/3)*COS(('OddsRatio_working_3-way'!Y72+2*PI())/3)</f>
        <v>-0.31424914442718249</v>
      </c>
      <c r="AB72" s="11">
        <f>'OddsRatio_working_3-way'!X72^(1/3)*COS(('OddsRatio_working_3-way'!Y72+4*PI())/3)</f>
        <v>-0.20723624090154494</v>
      </c>
      <c r="AC72" s="11">
        <f>'OddsRatio_working_3-way'!X72^(1/3)*SIN('OddsRatio_working_3-way'!Y72/3)</f>
        <v>6.178392865729028E-2</v>
      </c>
      <c r="AD72" s="11">
        <f>'OddsRatio_working_3-way'!X72^(1/3)*SIN(('OddsRatio_working_3-way'!Y72+2*PI())/3)</f>
        <v>0.42072762706834976</v>
      </c>
      <c r="AE72" s="11">
        <f>'OddsRatio_working_3-way'!X72^(1/3)*SIN(('OddsRatio_working_3-way'!Y72+4*PI())/3)</f>
        <v>-0.48251155572563992</v>
      </c>
      <c r="AF72" s="11">
        <f>-'OddsRatio_working_3-way'!U72/(3*'OddsRatio_working_3-way'!X72^(1/3))*COS(('OddsRatio_working_3-way'!Y72)/3)</f>
        <v>0.52148538532872746</v>
      </c>
      <c r="AG72" s="11">
        <f>-'OddsRatio_working_3-way'!U72/(3*'OddsRatio_working_3-way'!X72^(1/3))*COS(('OddsRatio_working_3-way'!Y72+2*PI())/3)</f>
        <v>-0.31424914442718249</v>
      </c>
      <c r="AH72" s="11">
        <f>-'OddsRatio_working_3-way'!U72/(3*'OddsRatio_working_3-way'!X72^(1/3))*COS(('OddsRatio_working_3-way'!Y72+4*PI())/3)</f>
        <v>-0.20723624090154494</v>
      </c>
      <c r="AI72" s="11">
        <f>'OddsRatio_working_3-way'!U72/(3*'OddsRatio_working_3-way'!X72^(1/3))*SIN(('OddsRatio_working_3-way'!Y72)/3)</f>
        <v>-6.178392865729028E-2</v>
      </c>
      <c r="AJ72" s="11">
        <f>'OddsRatio_working_3-way'!U72/(3*'OddsRatio_working_3-way'!X72^(1/3))*SIN(('OddsRatio_working_3-way'!Y72+2*PI())/3)</f>
        <v>-0.42072762706834976</v>
      </c>
      <c r="AK72" s="11">
        <f>'OddsRatio_working_3-way'!U72/(3*'OddsRatio_working_3-way'!X72^(1/3))*SIN(('OddsRatio_working_3-way'!Y72+4*PI())/3)</f>
        <v>0.48251155572563992</v>
      </c>
      <c r="AL72" s="11">
        <f>'OddsRatio_working_3-way'!Z72+'OddsRatio_working_3-way'!AF72</f>
        <v>1.0429707706574549</v>
      </c>
      <c r="AM72" s="11">
        <f>'OddsRatio_working_3-way'!AA72+'OddsRatio_working_3-way'!AG72</f>
        <v>-0.62849828885436498</v>
      </c>
      <c r="AN72" s="11">
        <f>'OddsRatio_working_3-way'!AB72+'OddsRatio_working_3-way'!AH72</f>
        <v>-0.41447248180308988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1.0429707706574549</v>
      </c>
      <c r="AS72" s="11">
        <f>IF(('OddsRatio_working_3-way'!X72=0),IF(Q72&gt;0,-Q72^(1/3),(-Q72)^(1/3)),'OddsRatio_working_3-way'!AM72-'OddsRatio_working_3-way'!R72/3)</f>
        <v>-0.62849828885436498</v>
      </c>
      <c r="AT72" s="11">
        <f>IF(('OddsRatio_working_3-way'!X72=0),IF(Q72&gt;0,-Q72^(1/3),(-Q72)^(1/3)),'OddsRatio_working_3-way'!AN72-'OddsRatio_working_3-way'!R72/3)</f>
        <v>-0.41447248180308988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2.4500000000000002</v>
      </c>
      <c r="B73" s="4">
        <f>IF('True_Odds_Calculator_3-way'!B72="","",'True_Odds_Calculator_3-way'!B72)</f>
        <v>3.6</v>
      </c>
      <c r="C73" s="4">
        <f>IF('True_Odds_Calculator_3-way'!C72="","",'True_Odds_Calculator_3-way'!C72)</f>
        <v>2.92</v>
      </c>
      <c r="D73" s="9">
        <f t="shared" si="26"/>
        <v>0.39785400571023155</v>
      </c>
      <c r="E73" s="9">
        <f t="shared" si="27"/>
        <v>0.26926345549822517</v>
      </c>
      <c r="F73" s="9">
        <f t="shared" si="28"/>
        <v>0.33288253879154328</v>
      </c>
      <c r="G73" s="9">
        <f t="shared" si="29"/>
        <v>1.0437826276723234</v>
      </c>
      <c r="H73" s="9">
        <f t="shared" si="30"/>
        <v>2.5134848101248695</v>
      </c>
      <c r="I73" s="9">
        <f t="shared" si="31"/>
        <v>3.7138348319480414</v>
      </c>
      <c r="J73" s="9">
        <f t="shared" si="32"/>
        <v>3.004062645130861</v>
      </c>
      <c r="K73" s="11">
        <f t="shared" si="33"/>
        <v>0.4081632653061224</v>
      </c>
      <c r="L73" s="11">
        <f t="shared" si="34"/>
        <v>0.27777777777777779</v>
      </c>
      <c r="M73" s="11">
        <f t="shared" si="35"/>
        <v>0.34246575342465752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-0.28105488770850806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0.23180505078743824</v>
      </c>
      <c r="Q73" s="11">
        <f>2*'OddsRatio_working_3-way'!K73*'OddsRatio_working_3-way'!L73*'OddsRatio_working_3-way'!M73</f>
        <v>7.7656633429627545E-2</v>
      </c>
      <c r="R73" s="11">
        <f t="shared" si="36"/>
        <v>0</v>
      </c>
      <c r="S73" s="11">
        <f t="shared" si="37"/>
        <v>-0.82476790450928372</v>
      </c>
      <c r="T73" s="11">
        <f t="shared" si="38"/>
        <v>-0.27630415561450039</v>
      </c>
      <c r="U73" s="11">
        <f>'OddsRatio_working_3-way'!S73-'OddsRatio_working_3-way'!R73^2/3</f>
        <v>-0.82476790450928372</v>
      </c>
      <c r="V73" s="11">
        <f>'OddsRatio_working_3-way'!S73*'OddsRatio_working_3-way'!R73/3-2*'OddsRatio_working_3-way'!R73^3/27-'OddsRatio_working_3-way'!T73</f>
        <v>0.27630415561450039</v>
      </c>
      <c r="W73" s="11">
        <f>'OddsRatio_working_3-way'!V73^2+4*'OddsRatio_working_3-way'!U73^3/27</f>
        <v>-6.7733244540802012E-3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0.14415036495264438</v>
      </c>
      <c r="Y73" s="11">
        <f>IF('OddsRatio_working_3-way'!W73&gt;=0,IF('OddsRatio_working_3-way'!V73+SQRT('OddsRatio_working_3-way'!W73)&gt;0,0,PI()),ACOS('OddsRatio_working_3-way'!V73/(2*'OddsRatio_working_3-way'!X73)))</f>
        <v>0.28949318000031843</v>
      </c>
      <c r="Z73" s="11">
        <f>'OddsRatio_working_3-way'!X73^(1/3)*COS('OddsRatio_working_3-way'!Y73/3)</f>
        <v>0.52189131383616172</v>
      </c>
      <c r="AA73" s="11">
        <f>'OddsRatio_working_3-way'!X73^(1/3)*COS(('OddsRatio_working_3-way'!Y73+2*PI())/3)</f>
        <v>-0.30469572587910793</v>
      </c>
      <c r="AB73" s="11">
        <f>'OddsRatio_working_3-way'!X73^(1/3)*COS(('OddsRatio_working_3-way'!Y73+4*PI())/3)</f>
        <v>-0.2171955879570539</v>
      </c>
      <c r="AC73" s="11">
        <f>'OddsRatio_working_3-way'!X73^(1/3)*SIN('OddsRatio_working_3-way'!Y73/3)</f>
        <v>5.0518228183427209E-2</v>
      </c>
      <c r="AD73" s="11">
        <f>'OddsRatio_working_3-way'!X73^(1/3)*SIN(('OddsRatio_working_3-way'!Y73+2*PI())/3)</f>
        <v>0.42671202170483952</v>
      </c>
      <c r="AE73" s="11">
        <f>'OddsRatio_working_3-way'!X73^(1/3)*SIN(('OddsRatio_working_3-way'!Y73+4*PI())/3)</f>
        <v>-0.47723024988826673</v>
      </c>
      <c r="AF73" s="11">
        <f>-'OddsRatio_working_3-way'!U73/(3*'OddsRatio_working_3-way'!X73^(1/3))*COS(('OddsRatio_working_3-way'!Y73)/3)</f>
        <v>0.52189131383616172</v>
      </c>
      <c r="AG73" s="11">
        <f>-'OddsRatio_working_3-way'!U73/(3*'OddsRatio_working_3-way'!X73^(1/3))*COS(('OddsRatio_working_3-way'!Y73+2*PI())/3)</f>
        <v>-0.30469572587910793</v>
      </c>
      <c r="AH73" s="11">
        <f>-'OddsRatio_working_3-way'!U73/(3*'OddsRatio_working_3-way'!X73^(1/3))*COS(('OddsRatio_working_3-way'!Y73+4*PI())/3)</f>
        <v>-0.2171955879570539</v>
      </c>
      <c r="AI73" s="11">
        <f>'OddsRatio_working_3-way'!U73/(3*'OddsRatio_working_3-way'!X73^(1/3))*SIN(('OddsRatio_working_3-way'!Y73)/3)</f>
        <v>-5.0518228183427209E-2</v>
      </c>
      <c r="AJ73" s="11">
        <f>'OddsRatio_working_3-way'!U73/(3*'OddsRatio_working_3-way'!X73^(1/3))*SIN(('OddsRatio_working_3-way'!Y73+2*PI())/3)</f>
        <v>-0.42671202170483952</v>
      </c>
      <c r="AK73" s="11">
        <f>'OddsRatio_working_3-way'!U73/(3*'OddsRatio_working_3-way'!X73^(1/3))*SIN(('OddsRatio_working_3-way'!Y73+4*PI())/3)</f>
        <v>0.47723024988826673</v>
      </c>
      <c r="AL73" s="11">
        <f>'OddsRatio_working_3-way'!Z73+'OddsRatio_working_3-way'!AF73</f>
        <v>1.0437826276723234</v>
      </c>
      <c r="AM73" s="11">
        <f>'OddsRatio_working_3-way'!AA73+'OddsRatio_working_3-way'!AG73</f>
        <v>-0.60939145175821585</v>
      </c>
      <c r="AN73" s="11">
        <f>'OddsRatio_working_3-way'!AB73+'OddsRatio_working_3-way'!AH73</f>
        <v>-0.43439117591410781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1.0437826276723234</v>
      </c>
      <c r="AS73" s="11">
        <f>IF(('OddsRatio_working_3-way'!X73=0),IF(Q73&gt;0,-Q73^(1/3),(-Q73)^(1/3)),'OddsRatio_working_3-way'!AM73-'OddsRatio_working_3-way'!R73/3)</f>
        <v>-0.60939145175821585</v>
      </c>
      <c r="AT73" s="11">
        <f>IF(('OddsRatio_working_3-way'!X73=0),IF(Q73&gt;0,-Q73^(1/3),(-Q73)^(1/3)),'OddsRatio_working_3-way'!AN73-'OddsRatio_working_3-way'!R73/3)</f>
        <v>-0.43439117591410781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1.18</v>
      </c>
      <c r="B74" s="4">
        <f>IF('True_Odds_Calculator_3-way'!B73="","",'True_Odds_Calculator_3-way'!B73)</f>
        <v>6.92</v>
      </c>
      <c r="C74" s="4">
        <f>IF('True_Odds_Calculator_3-way'!C73="","",'True_Odds_Calculator_3-way'!C73)</f>
        <v>17.32</v>
      </c>
      <c r="D74" s="9">
        <f t="shared" si="26"/>
        <v>0.82509819686246122</v>
      </c>
      <c r="E74" s="9">
        <f t="shared" si="27"/>
        <v>0.12544396954621295</v>
      </c>
      <c r="F74" s="9">
        <f t="shared" si="28"/>
        <v>4.9457833591326043E-2</v>
      </c>
      <c r="G74" s="9">
        <f t="shared" si="29"/>
        <v>1.1776497485903632</v>
      </c>
      <c r="H74" s="9">
        <f t="shared" si="30"/>
        <v>1.2119769547462649</v>
      </c>
      <c r="I74" s="9">
        <f t="shared" si="31"/>
        <v>7.9716865116549487</v>
      </c>
      <c r="J74" s="9">
        <f t="shared" si="32"/>
        <v>20.21924389699473</v>
      </c>
      <c r="K74" s="11">
        <f t="shared" si="33"/>
        <v>0.84745762711864414</v>
      </c>
      <c r="L74" s="11">
        <f t="shared" si="34"/>
        <v>0.14450867052023122</v>
      </c>
      <c r="M74" s="11">
        <f t="shared" si="35"/>
        <v>5.7736720554272515E-2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-0.1229641117097785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0.15852567782242458</v>
      </c>
      <c r="Q74" s="11">
        <f>2*'OddsRatio_working_3-way'!K74*'OddsRatio_working_3-way'!L74*'OddsRatio_working_3-way'!M74</f>
        <v>1.4141452080501746E-2</v>
      </c>
      <c r="R74" s="11">
        <f t="shared" si="36"/>
        <v>0</v>
      </c>
      <c r="S74" s="11">
        <f t="shared" si="37"/>
        <v>-1.2892028057469236</v>
      </c>
      <c r="T74" s="11">
        <f t="shared" si="38"/>
        <v>-0.1150047105929459</v>
      </c>
      <c r="U74" s="11">
        <f>'OddsRatio_working_3-way'!S74-'OddsRatio_working_3-way'!R74^2/3</f>
        <v>-1.2892028057469236</v>
      </c>
      <c r="V74" s="11">
        <f>'OddsRatio_working_3-way'!S74*'OddsRatio_working_3-way'!R74/3-2*'OddsRatio_working_3-way'!R74^3/27-'OddsRatio_working_3-way'!T74</f>
        <v>0.1150047105929459</v>
      </c>
      <c r="W74" s="11">
        <f>'OddsRatio_working_3-way'!V74^2+4*'OddsRatio_working_3-way'!U74^3/27</f>
        <v>-0.30421267596084245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0.28170851931535978</v>
      </c>
      <c r="Y74" s="11">
        <f>IF('OddsRatio_working_3-way'!W74&gt;=0,IF('OddsRatio_working_3-way'!V74+SQRT('OddsRatio_working_3-way'!W74)&gt;0,0,PI()),ACOS('OddsRatio_working_3-way'!V74/(2*'OddsRatio_working_3-way'!X74)))</f>
        <v>1.3652315852949253</v>
      </c>
      <c r="Z74" s="11">
        <f>'OddsRatio_working_3-way'!X74^(1/3)*COS('OddsRatio_working_3-way'!Y74/3)</f>
        <v>0.5888248742951816</v>
      </c>
      <c r="AA74" s="11">
        <f>'OddsRatio_working_3-way'!X74^(1/3)*COS(('OddsRatio_working_3-way'!Y74+2*PI())/3)</f>
        <v>-0.54394129719223294</v>
      </c>
      <c r="AB74" s="11">
        <f>'OddsRatio_working_3-way'!X74^(1/3)*COS(('OddsRatio_working_3-way'!Y74+4*PI())/3)</f>
        <v>-4.4883577102948879E-2</v>
      </c>
      <c r="AC74" s="11">
        <f>'OddsRatio_working_3-way'!X74^(1/3)*SIN('OddsRatio_working_3-way'!Y74/3)</f>
        <v>0.28813110903470934</v>
      </c>
      <c r="AD74" s="11">
        <f>'OddsRatio_working_3-way'!X74^(1/3)*SIN(('OddsRatio_working_3-way'!Y74+2*PI())/3)</f>
        <v>0.36587174500245151</v>
      </c>
      <c r="AE74" s="11">
        <f>'OddsRatio_working_3-way'!X74^(1/3)*SIN(('OddsRatio_working_3-way'!Y74+4*PI())/3)</f>
        <v>-0.65400285403716063</v>
      </c>
      <c r="AF74" s="11">
        <f>-'OddsRatio_working_3-way'!U74/(3*'OddsRatio_working_3-way'!X74^(1/3))*COS(('OddsRatio_working_3-way'!Y74)/3)</f>
        <v>0.58882487429518149</v>
      </c>
      <c r="AG74" s="11">
        <f>-'OddsRatio_working_3-way'!U74/(3*'OddsRatio_working_3-way'!X74^(1/3))*COS(('OddsRatio_working_3-way'!Y74+2*PI())/3)</f>
        <v>-0.54394129719223283</v>
      </c>
      <c r="AH74" s="11">
        <f>-'OddsRatio_working_3-way'!U74/(3*'OddsRatio_working_3-way'!X74^(1/3))*COS(('OddsRatio_working_3-way'!Y74+4*PI())/3)</f>
        <v>-4.4883577102948873E-2</v>
      </c>
      <c r="AI74" s="11">
        <f>'OddsRatio_working_3-way'!U74/(3*'OddsRatio_working_3-way'!X74^(1/3))*SIN(('OddsRatio_working_3-way'!Y74)/3)</f>
        <v>-0.28813110903470929</v>
      </c>
      <c r="AJ74" s="11">
        <f>'OddsRatio_working_3-way'!U74/(3*'OddsRatio_working_3-way'!X74^(1/3))*SIN(('OddsRatio_working_3-way'!Y74+2*PI())/3)</f>
        <v>-0.3658717450024514</v>
      </c>
      <c r="AK74" s="11">
        <f>'OddsRatio_working_3-way'!U74/(3*'OddsRatio_working_3-way'!X74^(1/3))*SIN(('OddsRatio_working_3-way'!Y74+4*PI())/3)</f>
        <v>0.65400285403716052</v>
      </c>
      <c r="AL74" s="11">
        <f>'OddsRatio_working_3-way'!Z74+'OddsRatio_working_3-way'!AF74</f>
        <v>1.1776497485903632</v>
      </c>
      <c r="AM74" s="11">
        <f>'OddsRatio_working_3-way'!AA74+'OddsRatio_working_3-way'!AG74</f>
        <v>-1.0878825943844657</v>
      </c>
      <c r="AN74" s="11">
        <f>'OddsRatio_working_3-way'!AB74+'OddsRatio_working_3-way'!AH74</f>
        <v>-8.9767154205897759E-2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1.1776497485903632</v>
      </c>
      <c r="AS74" s="11">
        <f>IF(('OddsRatio_working_3-way'!X74=0),IF(Q74&gt;0,-Q74^(1/3),(-Q74)^(1/3)),'OddsRatio_working_3-way'!AM74-'OddsRatio_working_3-way'!R74/3)</f>
        <v>-1.0878825943844657</v>
      </c>
      <c r="AT74" s="11">
        <f>IF(('OddsRatio_working_3-way'!X74=0),IF(Q74&gt;0,-Q74^(1/3),(-Q74)^(1/3)),'OddsRatio_working_3-way'!AN74-'OddsRatio_working_3-way'!R74/3)</f>
        <v>-8.9767154205897759E-2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1.31</v>
      </c>
      <c r="B75" s="4">
        <f>IF('True_Odds_Calculator_3-way'!B74="","",'True_Odds_Calculator_3-way'!B74)</f>
        <v>5.21</v>
      </c>
      <c r="C75" s="4">
        <f>IF('True_Odds_Calculator_3-way'!C74="","",'True_Odds_Calculator_3-way'!C74)</f>
        <v>11.16</v>
      </c>
      <c r="D75" s="9">
        <f t="shared" si="26"/>
        <v>0.74319687008369084</v>
      </c>
      <c r="E75" s="9">
        <f t="shared" si="27"/>
        <v>0.17566555251454874</v>
      </c>
      <c r="F75" s="9">
        <f t="shared" si="28"/>
        <v>8.1137577401760308E-2</v>
      </c>
      <c r="G75" s="9">
        <f t="shared" si="29"/>
        <v>1.1146403148672182</v>
      </c>
      <c r="H75" s="9">
        <f t="shared" si="30"/>
        <v>1.3455384976088378</v>
      </c>
      <c r="I75" s="9">
        <f t="shared" si="31"/>
        <v>5.6926357255909883</v>
      </c>
      <c r="J75" s="9">
        <f t="shared" si="32"/>
        <v>12.324745599050935</v>
      </c>
      <c r="K75" s="11">
        <f t="shared" si="33"/>
        <v>0.76335877862595414</v>
      </c>
      <c r="L75" s="11">
        <f t="shared" si="34"/>
        <v>0.19193857965451055</v>
      </c>
      <c r="M75" s="11">
        <f t="shared" si="35"/>
        <v>8.9605734767025089E-2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-0.17408617537553372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0.19273156237709752</v>
      </c>
      <c r="Q75" s="11">
        <f>2*'OddsRatio_working_3-way'!K75*'OddsRatio_working_3-way'!L75*'OddsRatio_working_3-way'!M75</f>
        <v>2.6257706045926092E-2</v>
      </c>
      <c r="R75" s="11">
        <f t="shared" si="36"/>
        <v>0</v>
      </c>
      <c r="S75" s="11">
        <f t="shared" si="37"/>
        <v>-1.1071043519759252</v>
      </c>
      <c r="T75" s="11">
        <f t="shared" si="38"/>
        <v>-0.1508316555825511</v>
      </c>
      <c r="U75" s="11">
        <f>'OddsRatio_working_3-way'!S75-'OddsRatio_working_3-way'!R75^2/3</f>
        <v>-1.1071043519759252</v>
      </c>
      <c r="V75" s="11">
        <f>'OddsRatio_working_3-way'!S75*'OddsRatio_working_3-way'!R75/3-2*'OddsRatio_working_3-way'!R75^3/27-'OddsRatio_working_3-way'!T75</f>
        <v>0.1508316555825511</v>
      </c>
      <c r="W75" s="11">
        <f>'OddsRatio_working_3-way'!V75^2+4*'OddsRatio_working_3-way'!U75^3/27</f>
        <v>-0.17828028770952356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0.224182111259628</v>
      </c>
      <c r="Y75" s="11">
        <f>IF('OddsRatio_working_3-way'!W75&gt;=0,IF('OddsRatio_working_3-way'!V75+SQRT('OddsRatio_working_3-way'!W75)&gt;0,0,PI()),ACOS('OddsRatio_working_3-way'!V75/(2*'OddsRatio_working_3-way'!X75)))</f>
        <v>1.2277002743385586</v>
      </c>
      <c r="Z75" s="11">
        <f>'OddsRatio_working_3-way'!X75^(1/3)*COS('OddsRatio_working_3-way'!Y75/3)</f>
        <v>0.55732015743360908</v>
      </c>
      <c r="AA75" s="11">
        <f>'OddsRatio_working_3-way'!X75^(1/3)*COS(('OddsRatio_working_3-way'!Y75+2*PI())/3)</f>
        <v>-0.48799657716514988</v>
      </c>
      <c r="AB75" s="11">
        <f>'OddsRatio_working_3-way'!X75^(1/3)*COS(('OddsRatio_working_3-way'!Y75+4*PI())/3)</f>
        <v>-6.9323580268458834E-2</v>
      </c>
      <c r="AC75" s="11">
        <f>'OddsRatio_working_3-way'!X75^(1/3)*SIN('OddsRatio_working_3-way'!Y75/3)</f>
        <v>0.24172096746073185</v>
      </c>
      <c r="AD75" s="11">
        <f>'OddsRatio_working_3-way'!X75^(1/3)*SIN(('OddsRatio_working_3-way'!Y75+2*PI())/3)</f>
        <v>0.36179293064828238</v>
      </c>
      <c r="AE75" s="11">
        <f>'OddsRatio_working_3-way'!X75^(1/3)*SIN(('OddsRatio_working_3-way'!Y75+4*PI())/3)</f>
        <v>-0.60351389810901412</v>
      </c>
      <c r="AF75" s="11">
        <f>-'OddsRatio_working_3-way'!U75/(3*'OddsRatio_working_3-way'!X75^(1/3))*COS(('OddsRatio_working_3-way'!Y75)/3)</f>
        <v>0.55732015743360919</v>
      </c>
      <c r="AG75" s="11">
        <f>-'OddsRatio_working_3-way'!U75/(3*'OddsRatio_working_3-way'!X75^(1/3))*COS(('OddsRatio_working_3-way'!Y75+2*PI())/3)</f>
        <v>-0.48799657716514999</v>
      </c>
      <c r="AH75" s="11">
        <f>-'OddsRatio_working_3-way'!U75/(3*'OddsRatio_working_3-way'!X75^(1/3))*COS(('OddsRatio_working_3-way'!Y75+4*PI())/3)</f>
        <v>-6.9323580268458848E-2</v>
      </c>
      <c r="AI75" s="11">
        <f>'OddsRatio_working_3-way'!U75/(3*'OddsRatio_working_3-way'!X75^(1/3))*SIN(('OddsRatio_working_3-way'!Y75)/3)</f>
        <v>-0.24172096746073191</v>
      </c>
      <c r="AJ75" s="11">
        <f>'OddsRatio_working_3-way'!U75/(3*'OddsRatio_working_3-way'!X75^(1/3))*SIN(('OddsRatio_working_3-way'!Y75+2*PI())/3)</f>
        <v>-0.36179293064828244</v>
      </c>
      <c r="AK75" s="11">
        <f>'OddsRatio_working_3-way'!U75/(3*'OddsRatio_working_3-way'!X75^(1/3))*SIN(('OddsRatio_working_3-way'!Y75+4*PI())/3)</f>
        <v>0.60351389810901424</v>
      </c>
      <c r="AL75" s="11">
        <f>'OddsRatio_working_3-way'!Z75+'OddsRatio_working_3-way'!AF75</f>
        <v>1.1146403148672182</v>
      </c>
      <c r="AM75" s="11">
        <f>'OddsRatio_working_3-way'!AA75+'OddsRatio_working_3-way'!AG75</f>
        <v>-0.97599315433029987</v>
      </c>
      <c r="AN75" s="11">
        <f>'OddsRatio_working_3-way'!AB75+'OddsRatio_working_3-way'!AH75</f>
        <v>-0.13864716053691767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1.1146403148672182</v>
      </c>
      <c r="AS75" s="11">
        <f>IF(('OddsRatio_working_3-way'!X75=0),IF(Q75&gt;0,-Q75^(1/3),(-Q75)^(1/3)),'OddsRatio_working_3-way'!AM75-'OddsRatio_working_3-way'!R75/3)</f>
        <v>-0.97599315433029987</v>
      </c>
      <c r="AT75" s="11">
        <f>IF(('OddsRatio_working_3-way'!X75=0),IF(Q75&gt;0,-Q75^(1/3),(-Q75)^(1/3)),'OddsRatio_working_3-way'!AN75-'OddsRatio_working_3-way'!R75/3)</f>
        <v>-0.13864716053691767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1.86</v>
      </c>
      <c r="B76" s="4">
        <f>IF('True_Odds_Calculator_3-way'!B75="","",'True_Odds_Calculator_3-way'!B75)</f>
        <v>3.37</v>
      </c>
      <c r="C76" s="4">
        <f>IF('True_Odds_Calculator_3-way'!C75="","",'True_Odds_Calculator_3-way'!C75)</f>
        <v>4.8</v>
      </c>
      <c r="D76" s="9">
        <f t="shared" si="26"/>
        <v>0.52037575502420752</v>
      </c>
      <c r="E76" s="9">
        <f t="shared" si="27"/>
        <v>0.28248575778607959</v>
      </c>
      <c r="F76" s="9">
        <f t="shared" si="28"/>
        <v>0.19713848718971283</v>
      </c>
      <c r="G76" s="9">
        <f t="shared" si="29"/>
        <v>1.0717305813200766</v>
      </c>
      <c r="H76" s="9">
        <f t="shared" si="30"/>
        <v>1.9216882999352665</v>
      </c>
      <c r="I76" s="9">
        <f t="shared" si="31"/>
        <v>3.5400014777285818</v>
      </c>
      <c r="J76" s="9">
        <f t="shared" si="32"/>
        <v>5.0725762090162902</v>
      </c>
      <c r="K76" s="11">
        <f t="shared" si="33"/>
        <v>0.5376344086021505</v>
      </c>
      <c r="L76" s="11">
        <f t="shared" si="34"/>
        <v>0.29673590504451036</v>
      </c>
      <c r="M76" s="11">
        <f t="shared" si="35"/>
        <v>0.20833333333333334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-0.25742238601193335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0.23365293598374864</v>
      </c>
      <c r="Q76" s="11">
        <f>2*'OddsRatio_working_3-way'!K76*'OddsRatio_working_3-way'!L76*'OddsRatio_working_3-way'!M76</f>
        <v>6.6473097008178855E-2</v>
      </c>
      <c r="R76" s="11">
        <f t="shared" si="36"/>
        <v>0</v>
      </c>
      <c r="S76" s="11">
        <f t="shared" si="37"/>
        <v>-0.90766362476695084</v>
      </c>
      <c r="T76" s="11">
        <f t="shared" si="38"/>
        <v>-0.25822578229500737</v>
      </c>
      <c r="U76" s="11">
        <f>'OddsRatio_working_3-way'!S76-'OddsRatio_working_3-way'!R76^2/3</f>
        <v>-0.90766362476695084</v>
      </c>
      <c r="V76" s="11">
        <f>'OddsRatio_working_3-way'!S76*'OddsRatio_working_3-way'!R76/3-2*'OddsRatio_working_3-way'!R76^3/27-'OddsRatio_working_3-way'!T76</f>
        <v>0.25822578229500737</v>
      </c>
      <c r="W76" s="11">
        <f>'OddsRatio_working_3-way'!V76^2+4*'OddsRatio_working_3-way'!U76^3/27</f>
        <v>-4.4101909412572943E-2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0.16641999883911299</v>
      </c>
      <c r="Y76" s="11">
        <f>IF('OddsRatio_working_3-way'!W76&gt;=0,IF('OddsRatio_working_3-way'!V76+SQRT('OddsRatio_working_3-way'!W76)&gt;0,0,PI()),ACOS('OddsRatio_working_3-way'!V76/(2*'OddsRatio_working_3-way'!X76)))</f>
        <v>0.68277381497995737</v>
      </c>
      <c r="Z76" s="11">
        <f>'OddsRatio_working_3-way'!X76^(1/3)*COS('OddsRatio_working_3-way'!Y76/3)</f>
        <v>0.5358652906600383</v>
      </c>
      <c r="AA76" s="11">
        <f>'OddsRatio_working_3-way'!X76^(1/3)*COS(('OddsRatio_working_3-way'!Y76+2*PI())/3)</f>
        <v>-0.37541380131148516</v>
      </c>
      <c r="AB76" s="11">
        <f>'OddsRatio_working_3-way'!X76^(1/3)*COS(('OddsRatio_working_3-way'!Y76+4*PI())/3)</f>
        <v>-0.16045148934855344</v>
      </c>
      <c r="AC76" s="11">
        <f>'OddsRatio_working_3-way'!X76^(1/3)*SIN('OddsRatio_working_3-way'!Y76/3)</f>
        <v>0.12410854867742319</v>
      </c>
      <c r="AD76" s="11">
        <f>'OddsRatio_working_3-way'!X76^(1/3)*SIN(('OddsRatio_working_3-way'!Y76+2*PI())/3)</f>
        <v>0.40201868037921362</v>
      </c>
      <c r="AE76" s="11">
        <f>'OddsRatio_working_3-way'!X76^(1/3)*SIN(('OddsRatio_working_3-way'!Y76+4*PI())/3)</f>
        <v>-0.52612722905663667</v>
      </c>
      <c r="AF76" s="11">
        <f>-'OddsRatio_working_3-way'!U76/(3*'OddsRatio_working_3-way'!X76^(1/3))*COS(('OddsRatio_working_3-way'!Y76)/3)</f>
        <v>0.5358652906600383</v>
      </c>
      <c r="AG76" s="11">
        <f>-'OddsRatio_working_3-way'!U76/(3*'OddsRatio_working_3-way'!X76^(1/3))*COS(('OddsRatio_working_3-way'!Y76+2*PI())/3)</f>
        <v>-0.37541380131148516</v>
      </c>
      <c r="AH76" s="11">
        <f>-'OddsRatio_working_3-way'!U76/(3*'OddsRatio_working_3-way'!X76^(1/3))*COS(('OddsRatio_working_3-way'!Y76+4*PI())/3)</f>
        <v>-0.16045148934855344</v>
      </c>
      <c r="AI76" s="11">
        <f>'OddsRatio_working_3-way'!U76/(3*'OddsRatio_working_3-way'!X76^(1/3))*SIN(('OddsRatio_working_3-way'!Y76)/3)</f>
        <v>-0.12410854867742319</v>
      </c>
      <c r="AJ76" s="11">
        <f>'OddsRatio_working_3-way'!U76/(3*'OddsRatio_working_3-way'!X76^(1/3))*SIN(('OddsRatio_working_3-way'!Y76+2*PI())/3)</f>
        <v>-0.40201868037921362</v>
      </c>
      <c r="AK76" s="11">
        <f>'OddsRatio_working_3-way'!U76/(3*'OddsRatio_working_3-way'!X76^(1/3))*SIN(('OddsRatio_working_3-way'!Y76+4*PI())/3)</f>
        <v>0.52612722905663667</v>
      </c>
      <c r="AL76" s="11">
        <f>'OddsRatio_working_3-way'!Z76+'OddsRatio_working_3-way'!AF76</f>
        <v>1.0717305813200766</v>
      </c>
      <c r="AM76" s="11">
        <f>'OddsRatio_working_3-way'!AA76+'OddsRatio_working_3-way'!AG76</f>
        <v>-0.75082760262297032</v>
      </c>
      <c r="AN76" s="11">
        <f>'OddsRatio_working_3-way'!AB76+'OddsRatio_working_3-way'!AH76</f>
        <v>-0.32090297869710688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1.0717305813200766</v>
      </c>
      <c r="AS76" s="11">
        <f>IF(('OddsRatio_working_3-way'!X76=0),IF(Q76&gt;0,-Q76^(1/3),(-Q76)^(1/3)),'OddsRatio_working_3-way'!AM76-'OddsRatio_working_3-way'!R76/3)</f>
        <v>-0.75082760262297032</v>
      </c>
      <c r="AT76" s="11">
        <f>IF(('OddsRatio_working_3-way'!X76=0),IF(Q76&gt;0,-Q76^(1/3),(-Q76)^(1/3)),'OddsRatio_working_3-way'!AN76-'OddsRatio_working_3-way'!R76/3)</f>
        <v>-0.32090297869710688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5.46</v>
      </c>
      <c r="B77" s="4">
        <f>IF('True_Odds_Calculator_3-way'!B76="","",'True_Odds_Calculator_3-way'!B76)</f>
        <v>3.18</v>
      </c>
      <c r="C77" s="4">
        <f>IF('True_Odds_Calculator_3-way'!C76="","",'True_Odds_Calculator_3-way'!C76)</f>
        <v>1.78</v>
      </c>
      <c r="D77" s="9">
        <f t="shared" si="26"/>
        <v>0.16888996037613171</v>
      </c>
      <c r="E77" s="9">
        <f t="shared" si="27"/>
        <v>0.29365650244725811</v>
      </c>
      <c r="F77" s="9">
        <f t="shared" si="28"/>
        <v>0.53745353717660993</v>
      </c>
      <c r="G77" s="9">
        <f t="shared" si="29"/>
        <v>1.1033666068814938</v>
      </c>
      <c r="H77" s="9">
        <f t="shared" si="30"/>
        <v>5.9210150666914627</v>
      </c>
      <c r="I77" s="9">
        <f t="shared" si="31"/>
        <v>3.4053392030016569</v>
      </c>
      <c r="J77" s="9">
        <f t="shared" si="32"/>
        <v>1.8606259533675653</v>
      </c>
      <c r="K77" s="11">
        <f t="shared" si="33"/>
        <v>0.18315018315018314</v>
      </c>
      <c r="L77" s="11">
        <f t="shared" si="34"/>
        <v>0.31446540880503143</v>
      </c>
      <c r="M77" s="11">
        <f t="shared" si="35"/>
        <v>0.5617977528089888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-0.24538397084506891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0.24008450974743109</v>
      </c>
      <c r="Q77" s="11">
        <f>2*'OddsRatio_working_3-way'!K77*'OddsRatio_working_3-way'!L77*'OddsRatio_working_3-way'!M77</f>
        <v>6.4712805861841263E-2</v>
      </c>
      <c r="R77" s="11">
        <f t="shared" si="36"/>
        <v>0</v>
      </c>
      <c r="S77" s="11">
        <f t="shared" si="37"/>
        <v>-0.97840339334559145</v>
      </c>
      <c r="T77" s="11">
        <f t="shared" si="38"/>
        <v>-0.26372059119827262</v>
      </c>
      <c r="U77" s="11">
        <f>'OddsRatio_working_3-way'!S77-'OddsRatio_working_3-way'!R77^2/3</f>
        <v>-0.97840339334559145</v>
      </c>
      <c r="V77" s="11">
        <f>'OddsRatio_working_3-way'!S77*'OddsRatio_working_3-way'!R77/3-2*'OddsRatio_working_3-way'!R77^3/27-'OddsRatio_working_3-way'!T77</f>
        <v>0.26372059119827262</v>
      </c>
      <c r="W77" s="11">
        <f>'OddsRatio_working_3-way'!V77^2+4*'OddsRatio_working_3-way'!U77^3/27</f>
        <v>-6.9206908644193849E-2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0.18624946903693462</v>
      </c>
      <c r="Y77" s="11">
        <f>IF('OddsRatio_working_3-way'!W77&gt;=0,IF('OddsRatio_working_3-way'!V77+SQRT('OddsRatio_working_3-way'!W77)&gt;0,0,PI()),ACOS('OddsRatio_working_3-way'!V77/(2*'OddsRatio_working_3-way'!X77)))</f>
        <v>0.78416706976784523</v>
      </c>
      <c r="Z77" s="11">
        <f>'OddsRatio_working_3-way'!X77^(1/3)*COS('OddsRatio_working_3-way'!Y77/3)</f>
        <v>0.5516833034407469</v>
      </c>
      <c r="AA77" s="11">
        <f>'OddsRatio_working_3-way'!X77^(1/3)*COS(('OddsRatio_working_3-way'!Y77+2*PI())/3)</f>
        <v>-0.40365009379258759</v>
      </c>
      <c r="AB77" s="11">
        <f>'OddsRatio_working_3-way'!X77^(1/3)*COS(('OddsRatio_working_3-way'!Y77+4*PI())/3)</f>
        <v>-0.14803320964815944</v>
      </c>
      <c r="AC77" s="11">
        <f>'OddsRatio_working_3-way'!X77^(1/3)*SIN('OddsRatio_working_3-way'!Y77/3)</f>
        <v>0.14758047687019907</v>
      </c>
      <c r="AD77" s="11">
        <f>'OddsRatio_working_3-way'!X77^(1/3)*SIN(('OddsRatio_working_3-way'!Y77+2*PI())/3)</f>
        <v>0.40398151718830633</v>
      </c>
      <c r="AE77" s="11">
        <f>'OddsRatio_working_3-way'!X77^(1/3)*SIN(('OddsRatio_working_3-way'!Y77+4*PI())/3)</f>
        <v>-0.55156199405850526</v>
      </c>
      <c r="AF77" s="11">
        <f>-'OddsRatio_working_3-way'!U77/(3*'OddsRatio_working_3-way'!X77^(1/3))*COS(('OddsRatio_working_3-way'!Y77)/3)</f>
        <v>0.55168330344074679</v>
      </c>
      <c r="AG77" s="11">
        <f>-'OddsRatio_working_3-way'!U77/(3*'OddsRatio_working_3-way'!X77^(1/3))*COS(('OddsRatio_working_3-way'!Y77+2*PI())/3)</f>
        <v>-0.40365009379258754</v>
      </c>
      <c r="AH77" s="11">
        <f>-'OddsRatio_working_3-way'!U77/(3*'OddsRatio_working_3-way'!X77^(1/3))*COS(('OddsRatio_working_3-way'!Y77+4*PI())/3)</f>
        <v>-0.14803320964815941</v>
      </c>
      <c r="AI77" s="11">
        <f>'OddsRatio_working_3-way'!U77/(3*'OddsRatio_working_3-way'!X77^(1/3))*SIN(('OddsRatio_working_3-way'!Y77)/3)</f>
        <v>-0.14758047687019904</v>
      </c>
      <c r="AJ77" s="11">
        <f>'OddsRatio_working_3-way'!U77/(3*'OddsRatio_working_3-way'!X77^(1/3))*SIN(('OddsRatio_working_3-way'!Y77+2*PI())/3)</f>
        <v>-0.40398151718830622</v>
      </c>
      <c r="AK77" s="11">
        <f>'OddsRatio_working_3-way'!U77/(3*'OddsRatio_working_3-way'!X77^(1/3))*SIN(('OddsRatio_working_3-way'!Y77+4*PI())/3)</f>
        <v>0.55156199405850515</v>
      </c>
      <c r="AL77" s="11">
        <f>'OddsRatio_working_3-way'!Z77+'OddsRatio_working_3-way'!AF77</f>
        <v>1.1033666068814938</v>
      </c>
      <c r="AM77" s="11">
        <f>'OddsRatio_working_3-way'!AA77+'OddsRatio_working_3-way'!AG77</f>
        <v>-0.80730018758517508</v>
      </c>
      <c r="AN77" s="11">
        <f>'OddsRatio_working_3-way'!AB77+'OddsRatio_working_3-way'!AH77</f>
        <v>-0.29606641929631883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1.1033666068814938</v>
      </c>
      <c r="AS77" s="11">
        <f>IF(('OddsRatio_working_3-way'!X77=0),IF(Q77&gt;0,-Q77^(1/3),(-Q77)^(1/3)),'OddsRatio_working_3-way'!AM77-'OddsRatio_working_3-way'!R77/3)</f>
        <v>-0.80730018758517508</v>
      </c>
      <c r="AT77" s="11">
        <f>IF(('OddsRatio_working_3-way'!X77=0),IF(Q77&gt;0,-Q77^(1/3),(-Q77)^(1/3)),'OddsRatio_working_3-way'!AN77-'OddsRatio_working_3-way'!R77/3)</f>
        <v>-0.29606641929631883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3.25</v>
      </c>
      <c r="B78" s="4">
        <f>IF('True_Odds_Calculator_3-way'!B77="","",'True_Odds_Calculator_3-way'!B77)</f>
        <v>3.27</v>
      </c>
      <c r="C78" s="4">
        <f>IF('True_Odds_Calculator_3-way'!C77="","",'True_Odds_Calculator_3-way'!C77)</f>
        <v>2.3199999999999998</v>
      </c>
      <c r="D78" s="9">
        <f t="shared" si="26"/>
        <v>0.29358587556695614</v>
      </c>
      <c r="E78" s="9">
        <f t="shared" si="27"/>
        <v>0.29175388388310525</v>
      </c>
      <c r="F78" s="9">
        <f t="shared" si="28"/>
        <v>0.41466024054993872</v>
      </c>
      <c r="G78" s="9">
        <f t="shared" si="29"/>
        <v>1.0694037391105677</v>
      </c>
      <c r="H78" s="9">
        <f t="shared" si="30"/>
        <v>3.4061584129987779</v>
      </c>
      <c r="I78" s="9">
        <f t="shared" si="31"/>
        <v>3.4275464877809894</v>
      </c>
      <c r="J78" s="9">
        <f t="shared" si="32"/>
        <v>2.4116129356259495</v>
      </c>
      <c r="K78" s="11">
        <f t="shared" si="33"/>
        <v>0.30769230769230771</v>
      </c>
      <c r="L78" s="11">
        <f t="shared" si="34"/>
        <v>0.3058103975535168</v>
      </c>
      <c r="M78" s="11">
        <f t="shared" si="35"/>
        <v>0.43103448275862072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-0.27344073199815067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0.23686110367540292</v>
      </c>
      <c r="Q78" s="11">
        <f>2*'OddsRatio_working_3-way'!K78*'OddsRatio_working_3-way'!L78*'OddsRatio_working_3-way'!M78</f>
        <v>8.1116816327192795E-2</v>
      </c>
      <c r="R78" s="11">
        <f t="shared" si="36"/>
        <v>0</v>
      </c>
      <c r="S78" s="11">
        <f t="shared" si="37"/>
        <v>-0.86622465477090971</v>
      </c>
      <c r="T78" s="11">
        <f t="shared" si="38"/>
        <v>-0.29665227903113356</v>
      </c>
      <c r="U78" s="11">
        <f>'OddsRatio_working_3-way'!S78-'OddsRatio_working_3-way'!R78^2/3</f>
        <v>-0.86622465477090971</v>
      </c>
      <c r="V78" s="11">
        <f>'OddsRatio_working_3-way'!S78*'OddsRatio_working_3-way'!R78/3-2*'OddsRatio_working_3-way'!R78^3/27-'OddsRatio_working_3-way'!T78</f>
        <v>0.29665227903113356</v>
      </c>
      <c r="W78" s="11">
        <f>'OddsRatio_working_3-way'!V78^2+4*'OddsRatio_working_3-way'!U78^3/27</f>
        <v>-8.2889024881393214E-3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0.15515434020879407</v>
      </c>
      <c r="Y78" s="11">
        <f>IF('OddsRatio_working_3-way'!W78&gt;=0,IF('OddsRatio_working_3-way'!V78+SQRT('OddsRatio_working_3-way'!W78)&gt;0,0,PI()),ACOS('OddsRatio_working_3-way'!V78/(2*'OddsRatio_working_3-way'!X78)))</f>
        <v>0.2977775298109977</v>
      </c>
      <c r="Z78" s="11">
        <f>'OddsRatio_working_3-way'!X78^(1/3)*COS('OddsRatio_working_3-way'!Y78/3)</f>
        <v>0.53470186955528387</v>
      </c>
      <c r="AA78" s="11">
        <f>'OddsRatio_working_3-way'!X78^(1/3)*COS(('OddsRatio_working_3-way'!Y78+2*PI())/3)</f>
        <v>-0.31346597259927406</v>
      </c>
      <c r="AB78" s="11">
        <f>'OddsRatio_working_3-way'!X78^(1/3)*COS(('OddsRatio_working_3-way'!Y78+4*PI())/3)</f>
        <v>-0.22123589695600993</v>
      </c>
      <c r="AC78" s="11">
        <f>'OddsRatio_working_3-way'!X78^(1/3)*SIN('OddsRatio_working_3-way'!Y78/3)</f>
        <v>5.3249059000018278E-2</v>
      </c>
      <c r="AD78" s="11">
        <f>'OddsRatio_working_3-way'!X78^(1/3)*SIN(('OddsRatio_working_3-way'!Y78+2*PI())/3)</f>
        <v>0.4364408729858999</v>
      </c>
      <c r="AE78" s="11">
        <f>'OddsRatio_working_3-way'!X78^(1/3)*SIN(('OddsRatio_working_3-way'!Y78+4*PI())/3)</f>
        <v>-0.48968993198591793</v>
      </c>
      <c r="AF78" s="11">
        <f>-'OddsRatio_working_3-way'!U78/(3*'OddsRatio_working_3-way'!X78^(1/3))*COS(('OddsRatio_working_3-way'!Y78)/3)</f>
        <v>0.53470186955528387</v>
      </c>
      <c r="AG78" s="11">
        <f>-'OddsRatio_working_3-way'!U78/(3*'OddsRatio_working_3-way'!X78^(1/3))*COS(('OddsRatio_working_3-way'!Y78+2*PI())/3)</f>
        <v>-0.31346597259927406</v>
      </c>
      <c r="AH78" s="11">
        <f>-'OddsRatio_working_3-way'!U78/(3*'OddsRatio_working_3-way'!X78^(1/3))*COS(('OddsRatio_working_3-way'!Y78+4*PI())/3)</f>
        <v>-0.22123589695600993</v>
      </c>
      <c r="AI78" s="11">
        <f>'OddsRatio_working_3-way'!U78/(3*'OddsRatio_working_3-way'!X78^(1/3))*SIN(('OddsRatio_working_3-way'!Y78)/3)</f>
        <v>-5.3249059000018278E-2</v>
      </c>
      <c r="AJ78" s="11">
        <f>'OddsRatio_working_3-way'!U78/(3*'OddsRatio_working_3-way'!X78^(1/3))*SIN(('OddsRatio_working_3-way'!Y78+2*PI())/3)</f>
        <v>-0.4364408729858999</v>
      </c>
      <c r="AK78" s="11">
        <f>'OddsRatio_working_3-way'!U78/(3*'OddsRatio_working_3-way'!X78^(1/3))*SIN(('OddsRatio_working_3-way'!Y78+4*PI())/3)</f>
        <v>0.48968993198591793</v>
      </c>
      <c r="AL78" s="11">
        <f>'OddsRatio_working_3-way'!Z78+'OddsRatio_working_3-way'!AF78</f>
        <v>1.0694037391105677</v>
      </c>
      <c r="AM78" s="11">
        <f>'OddsRatio_working_3-way'!AA78+'OddsRatio_working_3-way'!AG78</f>
        <v>-0.62693194519854811</v>
      </c>
      <c r="AN78" s="11">
        <f>'OddsRatio_working_3-way'!AB78+'OddsRatio_working_3-way'!AH78</f>
        <v>-0.44247179391201985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1.0694037391105677</v>
      </c>
      <c r="AS78" s="11">
        <f>IF(('OddsRatio_working_3-way'!X78=0),IF(Q78&gt;0,-Q78^(1/3),(-Q78)^(1/3)),'OddsRatio_working_3-way'!AM78-'OddsRatio_working_3-way'!R78/3)</f>
        <v>-0.62693194519854811</v>
      </c>
      <c r="AT78" s="11">
        <f>IF(('OddsRatio_working_3-way'!X78=0),IF(Q78&gt;0,-Q78^(1/3),(-Q78)^(1/3)),'OddsRatio_working_3-way'!AN78-'OddsRatio_working_3-way'!R78/3)</f>
        <v>-0.44247179391201985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2.19</v>
      </c>
      <c r="B79" s="4">
        <f>IF('True_Odds_Calculator_3-way'!B78="","",'True_Odds_Calculator_3-way'!B78)</f>
        <v>3.24</v>
      </c>
      <c r="C79" s="4">
        <f>IF('True_Odds_Calculator_3-way'!C78="","",'True_Odds_Calculator_3-way'!C78)</f>
        <v>3.57</v>
      </c>
      <c r="D79" s="9">
        <f t="shared" si="26"/>
        <v>0.4395259083295322</v>
      </c>
      <c r="E79" s="9">
        <f t="shared" si="27"/>
        <v>0.29408854597053841</v>
      </c>
      <c r="F79" s="9">
        <f t="shared" si="28"/>
        <v>0.26638554569992928</v>
      </c>
      <c r="G79" s="9">
        <f t="shared" si="29"/>
        <v>1.0715787686916869</v>
      </c>
      <c r="H79" s="9">
        <f t="shared" si="30"/>
        <v>2.2751787347431072</v>
      </c>
      <c r="I79" s="9">
        <f t="shared" si="31"/>
        <v>3.4003364418693796</v>
      </c>
      <c r="J79" s="9">
        <f t="shared" si="32"/>
        <v>3.7539574355376351</v>
      </c>
      <c r="K79" s="11">
        <f t="shared" si="33"/>
        <v>0.45662100456621008</v>
      </c>
      <c r="L79" s="11">
        <f t="shared" si="34"/>
        <v>0.30864197530864196</v>
      </c>
      <c r="M79" s="11">
        <f t="shared" si="35"/>
        <v>0.28011204481792717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-0.27043989702538651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0.23686119128862443</v>
      </c>
      <c r="Q79" s="11">
        <f>2*'OddsRatio_working_3-way'!K79*'OddsRatio_working_3-way'!L79*'OddsRatio_working_3-way'!M79</f>
        <v>7.8953730429541458E-2</v>
      </c>
      <c r="R79" s="11">
        <f t="shared" si="36"/>
        <v>0</v>
      </c>
      <c r="S79" s="11">
        <f t="shared" si="37"/>
        <v>-0.87583671600936153</v>
      </c>
      <c r="T79" s="11">
        <f t="shared" si="38"/>
        <v>-0.29194557200312043</v>
      </c>
      <c r="U79" s="11">
        <f>'OddsRatio_working_3-way'!S79-'OddsRatio_working_3-way'!R79^2/3</f>
        <v>-0.87583671600936153</v>
      </c>
      <c r="V79" s="11">
        <f>'OddsRatio_working_3-way'!S79*'OddsRatio_working_3-way'!R79/3-2*'OddsRatio_working_3-way'!R79^3/27-'OddsRatio_working_3-way'!T79</f>
        <v>0.29194557200312043</v>
      </c>
      <c r="W79" s="11">
        <f>'OddsRatio_working_3-way'!V79^2+4*'OddsRatio_working_3-way'!U79^3/27</f>
        <v>-1.4300456382688273E-2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0.15774399623671692</v>
      </c>
      <c r="Y79" s="11">
        <f>IF('OddsRatio_working_3-way'!W79&gt;=0,IF('OddsRatio_working_3-way'!V79+SQRT('OddsRatio_working_3-way'!W79)&gt;0,0,PI()),ACOS('OddsRatio_working_3-way'!V79/(2*'OddsRatio_working_3-way'!X79)))</f>
        <v>0.38876533342260733</v>
      </c>
      <c r="Z79" s="11">
        <f>'OddsRatio_working_3-way'!X79^(1/3)*COS('OddsRatio_working_3-way'!Y79/3)</f>
        <v>0.53578938434584344</v>
      </c>
      <c r="AA79" s="11">
        <f>'OddsRatio_working_3-way'!X79^(1/3)*COS(('OddsRatio_working_3-way'!Y79+2*PI())/3)</f>
        <v>-0.32836353306694627</v>
      </c>
      <c r="AB79" s="11">
        <f>'OddsRatio_working_3-way'!X79^(1/3)*COS(('OddsRatio_working_3-way'!Y79+4*PI())/3)</f>
        <v>-0.2074258512788969</v>
      </c>
      <c r="AC79" s="11">
        <f>'OddsRatio_working_3-way'!X79^(1/3)*SIN('OddsRatio_working_3-way'!Y79/3)</f>
        <v>6.9823403135499576E-2</v>
      </c>
      <c r="AD79" s="11">
        <f>'OddsRatio_working_3-way'!X79^(1/3)*SIN(('OddsRatio_working_3-way'!Y79+2*PI())/3)</f>
        <v>0.42909551635377524</v>
      </c>
      <c r="AE79" s="11">
        <f>'OddsRatio_working_3-way'!X79^(1/3)*SIN(('OddsRatio_working_3-way'!Y79+4*PI())/3)</f>
        <v>-0.4989189194892748</v>
      </c>
      <c r="AF79" s="11">
        <f>-'OddsRatio_working_3-way'!U79/(3*'OddsRatio_working_3-way'!X79^(1/3))*COS(('OddsRatio_working_3-way'!Y79)/3)</f>
        <v>0.53578938434584356</v>
      </c>
      <c r="AG79" s="11">
        <f>-'OddsRatio_working_3-way'!U79/(3*'OddsRatio_working_3-way'!X79^(1/3))*COS(('OddsRatio_working_3-way'!Y79+2*PI())/3)</f>
        <v>-0.32836353306694638</v>
      </c>
      <c r="AH79" s="11">
        <f>-'OddsRatio_working_3-way'!U79/(3*'OddsRatio_working_3-way'!X79^(1/3))*COS(('OddsRatio_working_3-way'!Y79+4*PI())/3)</f>
        <v>-0.20742585127889696</v>
      </c>
      <c r="AI79" s="11">
        <f>'OddsRatio_working_3-way'!U79/(3*'OddsRatio_working_3-way'!X79^(1/3))*SIN(('OddsRatio_working_3-way'!Y79)/3)</f>
        <v>-6.982340313549959E-2</v>
      </c>
      <c r="AJ79" s="11">
        <f>'OddsRatio_working_3-way'!U79/(3*'OddsRatio_working_3-way'!X79^(1/3))*SIN(('OddsRatio_working_3-way'!Y79+2*PI())/3)</f>
        <v>-0.42909551635377535</v>
      </c>
      <c r="AK79" s="11">
        <f>'OddsRatio_working_3-way'!U79/(3*'OddsRatio_working_3-way'!X79^(1/3))*SIN(('OddsRatio_working_3-way'!Y79+4*PI())/3)</f>
        <v>0.49891891948927491</v>
      </c>
      <c r="AL79" s="11">
        <f>'OddsRatio_working_3-way'!Z79+'OddsRatio_working_3-way'!AF79</f>
        <v>1.0715787686916869</v>
      </c>
      <c r="AM79" s="11">
        <f>'OddsRatio_working_3-way'!AA79+'OddsRatio_working_3-way'!AG79</f>
        <v>-0.65672706613389265</v>
      </c>
      <c r="AN79" s="11">
        <f>'OddsRatio_working_3-way'!AB79+'OddsRatio_working_3-way'!AH79</f>
        <v>-0.41485170255779386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1.0715787686916869</v>
      </c>
      <c r="AS79" s="11">
        <f>IF(('OddsRatio_working_3-way'!X79=0),IF(Q79&gt;0,-Q79^(1/3),(-Q79)^(1/3)),'OddsRatio_working_3-way'!AM79-'OddsRatio_working_3-way'!R79/3)</f>
        <v>-0.65672706613389265</v>
      </c>
      <c r="AT79" s="11">
        <f>IF(('OddsRatio_working_3-way'!X79=0),IF(Q79&gt;0,-Q79^(1/3),(-Q79)^(1/3)),'OddsRatio_working_3-way'!AN79-'OddsRatio_working_3-way'!R79/3)</f>
        <v>-0.41485170255779386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3.11</v>
      </c>
      <c r="B80" s="4">
        <f>IF('True_Odds_Calculator_3-way'!B79="","",'True_Odds_Calculator_3-way'!B79)</f>
        <v>3.4</v>
      </c>
      <c r="C80" s="4">
        <f>IF('True_Odds_Calculator_3-way'!C79="","",'True_Odds_Calculator_3-way'!C79)</f>
        <v>2.33</v>
      </c>
      <c r="D80" s="9">
        <f t="shared" si="26"/>
        <v>0.306988169403628</v>
      </c>
      <c r="E80" s="9">
        <f t="shared" si="27"/>
        <v>0.28029099287263354</v>
      </c>
      <c r="F80" s="9">
        <f t="shared" si="28"/>
        <v>0.41272083772373841</v>
      </c>
      <c r="G80" s="9">
        <f t="shared" si="29"/>
        <v>1.0698836587517575</v>
      </c>
      <c r="H80" s="9">
        <f t="shared" si="30"/>
        <v>3.2574545199662079</v>
      </c>
      <c r="I80" s="9">
        <f t="shared" si="31"/>
        <v>3.5677207810042186</v>
      </c>
      <c r="J80" s="9">
        <f t="shared" si="32"/>
        <v>2.4229452661398372</v>
      </c>
      <c r="K80" s="11">
        <f t="shared" si="33"/>
        <v>0.32154340836012862</v>
      </c>
      <c r="L80" s="11">
        <f t="shared" si="34"/>
        <v>0.29411764705882354</v>
      </c>
      <c r="M80" s="11">
        <f t="shared" si="35"/>
        <v>0.42918454935622319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-0.27336953301116751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0.23703780671839833</v>
      </c>
      <c r="Q80" s="11">
        <f>2*'OddsRatio_working_3-way'!K80*'OddsRatio_working_3-way'!L80*'OddsRatio_working_3-way'!M80</f>
        <v>8.1177331067944614E-2</v>
      </c>
      <c r="R80" s="11">
        <f t="shared" si="36"/>
        <v>0</v>
      </c>
      <c r="S80" s="11">
        <f t="shared" si="37"/>
        <v>-0.86709665158156091</v>
      </c>
      <c r="T80" s="11">
        <f t="shared" si="38"/>
        <v>-0.29695090807587693</v>
      </c>
      <c r="U80" s="11">
        <f>'OddsRatio_working_3-way'!S80-'OddsRatio_working_3-way'!R80^2/3</f>
        <v>-0.86709665158156091</v>
      </c>
      <c r="V80" s="11">
        <f>'OddsRatio_working_3-way'!S80*'OddsRatio_working_3-way'!R80/3-2*'OddsRatio_working_3-way'!R80^3/27-'OddsRatio_working_3-way'!T80</f>
        <v>0.29695090807587693</v>
      </c>
      <c r="W80" s="11">
        <f>'OddsRatio_working_3-way'!V80^2+4*'OddsRatio_working_3-way'!U80^3/27</f>
        <v>-8.4027275396222484E-3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0.15538868149475218</v>
      </c>
      <c r="Y80" s="11">
        <f>IF('OddsRatio_working_3-way'!W80&gt;=0,IF('OddsRatio_working_3-way'!V80+SQRT('OddsRatio_working_3-way'!W80)&gt;0,0,PI()),ACOS('OddsRatio_working_3-way'!V80/(2*'OddsRatio_working_3-way'!X80)))</f>
        <v>0.29941197770595029</v>
      </c>
      <c r="Z80" s="11">
        <f>'OddsRatio_working_3-way'!X80^(1/3)*COS('OddsRatio_working_3-way'!Y80/3)</f>
        <v>0.53494182937587886</v>
      </c>
      <c r="AA80" s="11">
        <f>'OddsRatio_working_3-way'!X80^(1/3)*COS(('OddsRatio_working_3-way'!Y80+2*PI())/3)</f>
        <v>-0.31386156335101961</v>
      </c>
      <c r="AB80" s="11">
        <f>'OddsRatio_working_3-way'!X80^(1/3)*COS(('OddsRatio_working_3-way'!Y80+4*PI())/3)</f>
        <v>-0.22108026602485895</v>
      </c>
      <c r="AC80" s="11">
        <f>'OddsRatio_working_3-way'!X80^(1/3)*SIN('OddsRatio_working_3-way'!Y80/3)</f>
        <v>5.3567306987021543E-2</v>
      </c>
      <c r="AD80" s="11">
        <f>'OddsRatio_working_3-way'!X80^(1/3)*SIN(('OddsRatio_working_3-way'!Y80+2*PI())/3)</f>
        <v>0.43648956029292113</v>
      </c>
      <c r="AE80" s="11">
        <f>'OddsRatio_working_3-way'!X80^(1/3)*SIN(('OddsRatio_working_3-way'!Y80+4*PI())/3)</f>
        <v>-0.49005686727994263</v>
      </c>
      <c r="AF80" s="11">
        <f>-'OddsRatio_working_3-way'!U80/(3*'OddsRatio_working_3-way'!X80^(1/3))*COS(('OddsRatio_working_3-way'!Y80)/3)</f>
        <v>0.53494182937587875</v>
      </c>
      <c r="AG80" s="11">
        <f>-'OddsRatio_working_3-way'!U80/(3*'OddsRatio_working_3-way'!X80^(1/3))*COS(('OddsRatio_working_3-way'!Y80+2*PI())/3)</f>
        <v>-0.31386156335101956</v>
      </c>
      <c r="AH80" s="11">
        <f>-'OddsRatio_working_3-way'!U80/(3*'OddsRatio_working_3-way'!X80^(1/3))*COS(('OddsRatio_working_3-way'!Y80+4*PI())/3)</f>
        <v>-0.22108026602485889</v>
      </c>
      <c r="AI80" s="11">
        <f>'OddsRatio_working_3-way'!U80/(3*'OddsRatio_working_3-way'!X80^(1/3))*SIN(('OddsRatio_working_3-way'!Y80)/3)</f>
        <v>-5.3567306987021529E-2</v>
      </c>
      <c r="AJ80" s="11">
        <f>'OddsRatio_working_3-way'!U80/(3*'OddsRatio_working_3-way'!X80^(1/3))*SIN(('OddsRatio_working_3-way'!Y80+2*PI())/3)</f>
        <v>-0.43648956029292102</v>
      </c>
      <c r="AK80" s="11">
        <f>'OddsRatio_working_3-way'!U80/(3*'OddsRatio_working_3-way'!X80^(1/3))*SIN(('OddsRatio_working_3-way'!Y80+4*PI())/3)</f>
        <v>0.49005686727994252</v>
      </c>
      <c r="AL80" s="11">
        <f>'OddsRatio_working_3-way'!Z80+'OddsRatio_working_3-way'!AF80</f>
        <v>1.0698836587517575</v>
      </c>
      <c r="AM80" s="11">
        <f>'OddsRatio_working_3-way'!AA80+'OddsRatio_working_3-way'!AG80</f>
        <v>-0.62772312670203911</v>
      </c>
      <c r="AN80" s="11">
        <f>'OddsRatio_working_3-way'!AB80+'OddsRatio_working_3-way'!AH80</f>
        <v>-0.44216053204971784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1.0698836587517575</v>
      </c>
      <c r="AS80" s="11">
        <f>IF(('OddsRatio_working_3-way'!X80=0),IF(Q80&gt;0,-Q80^(1/3),(-Q80)^(1/3)),'OddsRatio_working_3-way'!AM80-'OddsRatio_working_3-way'!R80/3)</f>
        <v>-0.62772312670203911</v>
      </c>
      <c r="AT80" s="11">
        <f>IF(('OddsRatio_working_3-way'!X80=0),IF(Q80&gt;0,-Q80^(1/3),(-Q80)^(1/3)),'OddsRatio_working_3-way'!AN80-'OddsRatio_working_3-way'!R80/3)</f>
        <v>-0.44216053204971784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2.36</v>
      </c>
      <c r="B81" s="4">
        <f>IF('True_Odds_Calculator_3-way'!B80="","",'True_Odds_Calculator_3-way'!B80)</f>
        <v>3.45</v>
      </c>
      <c r="C81" s="4">
        <f>IF('True_Odds_Calculator_3-way'!C80="","",'True_Odds_Calculator_3-way'!C80)</f>
        <v>3.02</v>
      </c>
      <c r="D81" s="9">
        <f t="shared" si="26"/>
        <v>0.40739313473584604</v>
      </c>
      <c r="E81" s="9">
        <f t="shared" si="27"/>
        <v>0.27620679261990916</v>
      </c>
      <c r="F81" s="9">
        <f t="shared" si="28"/>
        <v>0.31640007264424502</v>
      </c>
      <c r="G81" s="9">
        <f t="shared" si="29"/>
        <v>1.0695819466583059</v>
      </c>
      <c r="H81" s="9">
        <f t="shared" si="30"/>
        <v>2.4546314474552955</v>
      </c>
      <c r="I81" s="9">
        <f t="shared" si="31"/>
        <v>3.6204757693128484</v>
      </c>
      <c r="J81" s="9">
        <f t="shared" si="32"/>
        <v>3.1605555322497771</v>
      </c>
      <c r="K81" s="11">
        <f t="shared" si="33"/>
        <v>0.42372881355932207</v>
      </c>
      <c r="L81" s="11">
        <f t="shared" si="34"/>
        <v>0.28985507246376813</v>
      </c>
      <c r="M81" s="11">
        <f t="shared" si="35"/>
        <v>0.33112582781456956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-0.27372743081820872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0.23709943210009096</v>
      </c>
      <c r="Q81" s="11">
        <f>2*'OddsRatio_working_3-way'!K81*'OddsRatio_working_3-way'!L81*'OddsRatio_working_3-way'!M81</f>
        <v>8.1337712555777361E-2</v>
      </c>
      <c r="R81" s="11">
        <f t="shared" si="36"/>
        <v>0</v>
      </c>
      <c r="S81" s="11">
        <f t="shared" si="37"/>
        <v>-0.86618805938216836</v>
      </c>
      <c r="T81" s="11">
        <f t="shared" si="38"/>
        <v>-0.29714856239525506</v>
      </c>
      <c r="U81" s="11">
        <f>'OddsRatio_working_3-way'!S81-'OddsRatio_working_3-way'!R81^2/3</f>
        <v>-0.86618805938216836</v>
      </c>
      <c r="V81" s="11">
        <f>'OddsRatio_working_3-way'!S81*'OddsRatio_working_3-way'!R81/3-2*'OddsRatio_working_3-way'!R81^3/27-'OddsRatio_working_3-way'!T81</f>
        <v>0.29714856239525506</v>
      </c>
      <c r="W81" s="11">
        <f>'OddsRatio_working_3-way'!V81^2+4*'OddsRatio_working_3-way'!U81^3/27</f>
        <v>-7.9820054478287467E-3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0.15514450810566541</v>
      </c>
      <c r="Y81" s="11">
        <f>IF('OddsRatio_working_3-way'!W81&gt;=0,IF('OddsRatio_working_3-way'!V81+SQRT('OddsRatio_working_3-way'!W81)&gt;0,0,PI()),ACOS('OddsRatio_working_3-way'!V81/(2*'OddsRatio_working_3-way'!X81)))</f>
        <v>0.29206645770020456</v>
      </c>
      <c r="Z81" s="11">
        <f>'OddsRatio_working_3-way'!X81^(1/3)*COS('OddsRatio_working_3-way'!Y81/3)</f>
        <v>0.53479097332915293</v>
      </c>
      <c r="AA81" s="11">
        <f>'OddsRatio_working_3-way'!X81^(1/3)*COS(('OddsRatio_working_3-way'!Y81+2*PI())/3)</f>
        <v>-0.31262795265732418</v>
      </c>
      <c r="AB81" s="11">
        <f>'OddsRatio_working_3-way'!X81^(1/3)*COS(('OddsRatio_working_3-way'!Y81+4*PI())/3)</f>
        <v>-0.22216302067182866</v>
      </c>
      <c r="AC81" s="11">
        <f>'OddsRatio_working_3-way'!X81^(1/3)*SIN('OddsRatio_working_3-way'!Y81/3)</f>
        <v>5.2229952834046918E-2</v>
      </c>
      <c r="AD81" s="11">
        <f>'OddsRatio_working_3-way'!X81^(1/3)*SIN(('OddsRatio_working_3-way'!Y81+2*PI())/3)</f>
        <v>0.43702759220062909</v>
      </c>
      <c r="AE81" s="11">
        <f>'OddsRatio_working_3-way'!X81^(1/3)*SIN(('OddsRatio_working_3-way'!Y81+4*PI())/3)</f>
        <v>-0.48925754503467611</v>
      </c>
      <c r="AF81" s="11">
        <f>-'OddsRatio_working_3-way'!U81/(3*'OddsRatio_working_3-way'!X81^(1/3))*COS(('OddsRatio_working_3-way'!Y81)/3)</f>
        <v>0.53479097332915282</v>
      </c>
      <c r="AG81" s="11">
        <f>-'OddsRatio_working_3-way'!U81/(3*'OddsRatio_working_3-way'!X81^(1/3))*COS(('OddsRatio_working_3-way'!Y81+2*PI())/3)</f>
        <v>-0.31262795265732413</v>
      </c>
      <c r="AH81" s="11">
        <f>-'OddsRatio_working_3-way'!U81/(3*'OddsRatio_working_3-way'!X81^(1/3))*COS(('OddsRatio_working_3-way'!Y81+4*PI())/3)</f>
        <v>-0.22216302067182861</v>
      </c>
      <c r="AI81" s="11">
        <f>'OddsRatio_working_3-way'!U81/(3*'OddsRatio_working_3-way'!X81^(1/3))*SIN(('OddsRatio_working_3-way'!Y81)/3)</f>
        <v>-5.2229952834046911E-2</v>
      </c>
      <c r="AJ81" s="11">
        <f>'OddsRatio_working_3-way'!U81/(3*'OddsRatio_working_3-way'!X81^(1/3))*SIN(('OddsRatio_working_3-way'!Y81+2*PI())/3)</f>
        <v>-0.43702759220062903</v>
      </c>
      <c r="AK81" s="11">
        <f>'OddsRatio_working_3-way'!U81/(3*'OddsRatio_working_3-way'!X81^(1/3))*SIN(('OddsRatio_working_3-way'!Y81+4*PI())/3)</f>
        <v>0.489257545034676</v>
      </c>
      <c r="AL81" s="11">
        <f>'OddsRatio_working_3-way'!Z81+'OddsRatio_working_3-way'!AF81</f>
        <v>1.0695819466583059</v>
      </c>
      <c r="AM81" s="11">
        <f>'OddsRatio_working_3-way'!AA81+'OddsRatio_working_3-way'!AG81</f>
        <v>-0.62525590531464825</v>
      </c>
      <c r="AN81" s="11">
        <f>'OddsRatio_working_3-way'!AB81+'OddsRatio_working_3-way'!AH81</f>
        <v>-0.44432604134365727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1.0695819466583059</v>
      </c>
      <c r="AS81" s="11">
        <f>IF(('OddsRatio_working_3-way'!X81=0),IF(Q81&gt;0,-Q81^(1/3),(-Q81)^(1/3)),'OddsRatio_working_3-way'!AM81-'OddsRatio_working_3-way'!R81/3)</f>
        <v>-0.62525590531464825</v>
      </c>
      <c r="AT81" s="11">
        <f>IF(('OddsRatio_working_3-way'!X81=0),IF(Q81&gt;0,-Q81^(1/3),(-Q81)^(1/3)),'OddsRatio_working_3-way'!AN81-'OddsRatio_working_3-way'!R81/3)</f>
        <v>-0.44432604134365727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2.37</v>
      </c>
      <c r="B82" s="4">
        <f>IF('True_Odds_Calculator_3-way'!B81="","",'True_Odds_Calculator_3-way'!B81)</f>
        <v>3.27</v>
      </c>
      <c r="C82" s="4">
        <f>IF('True_Odds_Calculator_3-way'!C81="","",'True_Odds_Calculator_3-way'!C81)</f>
        <v>3.33</v>
      </c>
      <c r="D82" s="9">
        <f t="shared" si="26"/>
        <v>0.41163995269124154</v>
      </c>
      <c r="E82" s="9">
        <f t="shared" si="27"/>
        <v>0.29688844286574934</v>
      </c>
      <c r="F82" s="9">
        <f t="shared" si="28"/>
        <v>0.29147160444300912</v>
      </c>
      <c r="G82" s="9">
        <f t="shared" si="29"/>
        <v>1.0432901027677057</v>
      </c>
      <c r="H82" s="9">
        <f t="shared" si="30"/>
        <v>2.4293074407917574</v>
      </c>
      <c r="I82" s="9">
        <f t="shared" si="31"/>
        <v>3.3682685332826927</v>
      </c>
      <c r="J82" s="9">
        <f t="shared" si="32"/>
        <v>3.4308659394487537</v>
      </c>
      <c r="K82" s="11">
        <f t="shared" si="33"/>
        <v>0.42194092827004215</v>
      </c>
      <c r="L82" s="11">
        <f t="shared" si="34"/>
        <v>0.3058103975535168</v>
      </c>
      <c r="M82" s="11">
        <f t="shared" si="35"/>
        <v>0.3003003003003003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-0.28077731275191886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0.23133108721309856</v>
      </c>
      <c r="Q82" s="11">
        <f>2*'OddsRatio_working_3-way'!K82*'OddsRatio_working_3-way'!L82*'OddsRatio_working_3-way'!M82</f>
        <v>7.7497851662679584E-2</v>
      </c>
      <c r="R82" s="11">
        <f t="shared" si="36"/>
        <v>0</v>
      </c>
      <c r="S82" s="11">
        <f t="shared" si="37"/>
        <v>-0.82389522481644173</v>
      </c>
      <c r="T82" s="11">
        <f t="shared" si="38"/>
        <v>-0.27601180060852321</v>
      </c>
      <c r="U82" s="11">
        <f>'OddsRatio_working_3-way'!S82-'OddsRatio_working_3-way'!R82^2/3</f>
        <v>-0.82389522481644173</v>
      </c>
      <c r="V82" s="11">
        <f>'OddsRatio_working_3-way'!S82*'OddsRatio_working_3-way'!R82/3-2*'OddsRatio_working_3-way'!R82^3/27-'OddsRatio_working_3-way'!T82</f>
        <v>0.27601180060852321</v>
      </c>
      <c r="W82" s="11">
        <f>'OddsRatio_working_3-way'!V82^2+4*'OddsRatio_working_3-way'!U82^3/27</f>
        <v>-6.6712387590590477E-3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0.14392163912544409</v>
      </c>
      <c r="Y82" s="11">
        <f>IF('OddsRatio_working_3-way'!W82&gt;=0,IF('OddsRatio_working_3-way'!V82+SQRT('OddsRatio_working_3-way'!W82)&gt;0,0,PI()),ACOS('OddsRatio_working_3-way'!V82/(2*'OddsRatio_working_3-way'!X82)))</f>
        <v>0.28771028256572406</v>
      </c>
      <c r="Z82" s="11">
        <f>'OddsRatio_working_3-way'!X82^(1/3)*COS('OddsRatio_working_3-way'!Y82/3)</f>
        <v>0.52164505138385286</v>
      </c>
      <c r="AA82" s="11">
        <f>'OddsRatio_working_3-way'!X82^(1/3)*COS(('OddsRatio_working_3-way'!Y82+2*PI())/3)</f>
        <v>-0.3042809711215958</v>
      </c>
      <c r="AB82" s="11">
        <f>'OddsRatio_working_3-way'!X82^(1/3)*COS(('OddsRatio_working_3-way'!Y82+4*PI())/3)</f>
        <v>-0.21736408026225726</v>
      </c>
      <c r="AC82" s="11">
        <f>'OddsRatio_working_3-way'!X82^(1/3)*SIN('OddsRatio_working_3-way'!Y82/3)</f>
        <v>5.018149033476442E-2</v>
      </c>
      <c r="AD82" s="11">
        <f>'OddsRatio_working_3-way'!X82^(1/3)*SIN(('OddsRatio_working_3-way'!Y82+2*PI())/3)</f>
        <v>0.42666712108947319</v>
      </c>
      <c r="AE82" s="11">
        <f>'OddsRatio_working_3-way'!X82^(1/3)*SIN(('OddsRatio_working_3-way'!Y82+4*PI())/3)</f>
        <v>-0.47684861142423768</v>
      </c>
      <c r="AF82" s="11">
        <f>-'OddsRatio_working_3-way'!U82/(3*'OddsRatio_working_3-way'!X82^(1/3))*COS(('OddsRatio_working_3-way'!Y82)/3)</f>
        <v>0.52164505138385275</v>
      </c>
      <c r="AG82" s="11">
        <f>-'OddsRatio_working_3-way'!U82/(3*'OddsRatio_working_3-way'!X82^(1/3))*COS(('OddsRatio_working_3-way'!Y82+2*PI())/3)</f>
        <v>-0.30428097112159574</v>
      </c>
      <c r="AH82" s="11">
        <f>-'OddsRatio_working_3-way'!U82/(3*'OddsRatio_working_3-way'!X82^(1/3))*COS(('OddsRatio_working_3-way'!Y82+4*PI())/3)</f>
        <v>-0.2173640802622572</v>
      </c>
      <c r="AI82" s="11">
        <f>'OddsRatio_working_3-way'!U82/(3*'OddsRatio_working_3-way'!X82^(1/3))*SIN(('OddsRatio_working_3-way'!Y82)/3)</f>
        <v>-5.0181490334764406E-2</v>
      </c>
      <c r="AJ82" s="11">
        <f>'OddsRatio_working_3-way'!U82/(3*'OddsRatio_working_3-way'!X82^(1/3))*SIN(('OddsRatio_working_3-way'!Y82+2*PI())/3)</f>
        <v>-0.42666712108947313</v>
      </c>
      <c r="AK82" s="11">
        <f>'OddsRatio_working_3-way'!U82/(3*'OddsRatio_working_3-way'!X82^(1/3))*SIN(('OddsRatio_working_3-way'!Y82+4*PI())/3)</f>
        <v>0.47684861142423757</v>
      </c>
      <c r="AL82" s="11">
        <f>'OddsRatio_working_3-way'!Z82+'OddsRatio_working_3-way'!AF82</f>
        <v>1.0432901027677057</v>
      </c>
      <c r="AM82" s="11">
        <f>'OddsRatio_working_3-way'!AA82+'OddsRatio_working_3-way'!AG82</f>
        <v>-0.6085619422431916</v>
      </c>
      <c r="AN82" s="11">
        <f>'OddsRatio_working_3-way'!AB82+'OddsRatio_working_3-way'!AH82</f>
        <v>-0.43472816052451446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1.0432901027677057</v>
      </c>
      <c r="AS82" s="11">
        <f>IF(('OddsRatio_working_3-way'!X82=0),IF(Q82&gt;0,-Q82^(1/3),(-Q82)^(1/3)),'OddsRatio_working_3-way'!AM82-'OddsRatio_working_3-way'!R82/3)</f>
        <v>-0.6085619422431916</v>
      </c>
      <c r="AT82" s="11">
        <f>IF(('OddsRatio_working_3-way'!X82=0),IF(Q82&gt;0,-Q82^(1/3),(-Q82)^(1/3)),'OddsRatio_working_3-way'!AN82-'OddsRatio_working_3-way'!R82/3)</f>
        <v>-0.43472816052451446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2.67</v>
      </c>
      <c r="B83" s="4">
        <f>IF('True_Odds_Calculator_3-way'!B82="","",'True_Odds_Calculator_3-way'!B82)</f>
        <v>3.13</v>
      </c>
      <c r="C83" s="4">
        <f>IF('True_Odds_Calculator_3-way'!C82="","",'True_Odds_Calculator_3-way'!C82)</f>
        <v>2.99</v>
      </c>
      <c r="D83" s="9">
        <f t="shared" si="26"/>
        <v>0.36462807602507841</v>
      </c>
      <c r="E83" s="9">
        <f t="shared" si="27"/>
        <v>0.31031843235515444</v>
      </c>
      <c r="F83" s="9">
        <f t="shared" si="28"/>
        <v>0.32505349161976721</v>
      </c>
      <c r="G83" s="9">
        <f t="shared" si="29"/>
        <v>1.0434254928272044</v>
      </c>
      <c r="H83" s="9">
        <f t="shared" si="30"/>
        <v>2.742520573021431</v>
      </c>
      <c r="I83" s="9">
        <f t="shared" si="31"/>
        <v>3.2224962997219455</v>
      </c>
      <c r="J83" s="9">
        <f t="shared" si="32"/>
        <v>3.076416730726137</v>
      </c>
      <c r="K83" s="11">
        <f t="shared" si="33"/>
        <v>0.37453183520599254</v>
      </c>
      <c r="L83" s="11">
        <f t="shared" si="34"/>
        <v>0.31948881789137379</v>
      </c>
      <c r="M83" s="11">
        <f t="shared" si="35"/>
        <v>0.33444816053511706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-0.28328420722027203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0.23171373436937787</v>
      </c>
      <c r="Q83" s="11">
        <f>2*'OddsRatio_working_3-way'!K83*'OddsRatio_working_3-way'!L83*'OddsRatio_working_3-way'!M83</f>
        <v>8.0039286483377506E-2</v>
      </c>
      <c r="R83" s="11">
        <f t="shared" si="36"/>
        <v>0</v>
      </c>
      <c r="S83" s="11">
        <f t="shared" si="37"/>
        <v>-0.817955002303412</v>
      </c>
      <c r="T83" s="11">
        <f t="shared" si="38"/>
        <v>-0.28254058801499554</v>
      </c>
      <c r="U83" s="11">
        <f>'OddsRatio_working_3-way'!S83-'OddsRatio_working_3-way'!R83^2/3</f>
        <v>-0.817955002303412</v>
      </c>
      <c r="V83" s="11">
        <f>'OddsRatio_working_3-way'!S83*'OddsRatio_working_3-way'!R83/3-2*'OddsRatio_working_3-way'!R83^3/27-'OddsRatio_working_3-way'!T83</f>
        <v>0.28254058801499554</v>
      </c>
      <c r="W83" s="11">
        <f>'OddsRatio_working_3-way'!V83^2+4*'OddsRatio_working_3-way'!U83^3/27</f>
        <v>-1.2453509171116567E-3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0.14236795179478692</v>
      </c>
      <c r="Y83" s="11">
        <f>IF('OddsRatio_working_3-way'!W83&gt;=0,IF('OddsRatio_working_3-way'!V83+SQRT('OddsRatio_working_3-way'!W83)&gt;0,0,PI()),ACOS('OddsRatio_working_3-way'!V83/(2*'OddsRatio_working_3-way'!X83)))</f>
        <v>0.12425726505799761</v>
      </c>
      <c r="Z83" s="11">
        <f>'OddsRatio_working_3-way'!X83^(1/3)*COS('OddsRatio_working_3-way'!Y83/3)</f>
        <v>0.52171274641360232</v>
      </c>
      <c r="AA83" s="11">
        <f>'OddsRatio_working_3-way'!X83^(1/3)*COS(('OddsRatio_working_3-way'!Y83+2*PI())/3)</f>
        <v>-0.27958090919665385</v>
      </c>
      <c r="AB83" s="11">
        <f>'OddsRatio_working_3-way'!X83^(1/3)*COS(('OddsRatio_working_3-way'!Y83+4*PI())/3)</f>
        <v>-0.24213183721694856</v>
      </c>
      <c r="AC83" s="11">
        <f>'OddsRatio_working_3-way'!X83^(1/3)*SIN('OddsRatio_working_3-way'!Y83/3)</f>
        <v>2.1621231788384675E-2</v>
      </c>
      <c r="AD83" s="11">
        <f>'OddsRatio_working_3-way'!X83^(1/3)*SIN(('OddsRatio_working_3-way'!Y83+2*PI())/3)</f>
        <v>0.44100587597813606</v>
      </c>
      <c r="AE83" s="11">
        <f>'OddsRatio_working_3-way'!X83^(1/3)*SIN(('OddsRatio_working_3-way'!Y83+4*PI())/3)</f>
        <v>-0.46262710776652061</v>
      </c>
      <c r="AF83" s="11">
        <f>-'OddsRatio_working_3-way'!U83/(3*'OddsRatio_working_3-way'!X83^(1/3))*COS(('OddsRatio_working_3-way'!Y83)/3)</f>
        <v>0.52171274641360221</v>
      </c>
      <c r="AG83" s="11">
        <f>-'OddsRatio_working_3-way'!U83/(3*'OddsRatio_working_3-way'!X83^(1/3))*COS(('OddsRatio_working_3-way'!Y83+2*PI())/3)</f>
        <v>-0.27958090919665379</v>
      </c>
      <c r="AH83" s="11">
        <f>-'OddsRatio_working_3-way'!U83/(3*'OddsRatio_working_3-way'!X83^(1/3))*COS(('OddsRatio_working_3-way'!Y83+4*PI())/3)</f>
        <v>-0.2421318372169485</v>
      </c>
      <c r="AI83" s="11">
        <f>'OddsRatio_working_3-way'!U83/(3*'OddsRatio_working_3-way'!X83^(1/3))*SIN(('OddsRatio_working_3-way'!Y83)/3)</f>
        <v>-2.1621231788384668E-2</v>
      </c>
      <c r="AJ83" s="11">
        <f>'OddsRatio_working_3-way'!U83/(3*'OddsRatio_working_3-way'!X83^(1/3))*SIN(('OddsRatio_working_3-way'!Y83+2*PI())/3)</f>
        <v>-0.44100587597813595</v>
      </c>
      <c r="AK83" s="11">
        <f>'OddsRatio_working_3-way'!U83/(3*'OddsRatio_working_3-way'!X83^(1/3))*SIN(('OddsRatio_working_3-way'!Y83+4*PI())/3)</f>
        <v>0.46262710776652055</v>
      </c>
      <c r="AL83" s="11">
        <f>'OddsRatio_working_3-way'!Z83+'OddsRatio_working_3-way'!AF83</f>
        <v>1.0434254928272044</v>
      </c>
      <c r="AM83" s="11">
        <f>'OddsRatio_working_3-way'!AA83+'OddsRatio_working_3-way'!AG83</f>
        <v>-0.55916181839330759</v>
      </c>
      <c r="AN83" s="11">
        <f>'OddsRatio_working_3-way'!AB83+'OddsRatio_working_3-way'!AH83</f>
        <v>-0.48426367443389706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1.0434254928272044</v>
      </c>
      <c r="AS83" s="11">
        <f>IF(('OddsRatio_working_3-way'!X83=0),IF(Q83&gt;0,-Q83^(1/3),(-Q83)^(1/3)),'OddsRatio_working_3-way'!AM83-'OddsRatio_working_3-way'!R83/3)</f>
        <v>-0.55916181839330759</v>
      </c>
      <c r="AT83" s="11">
        <f>IF(('OddsRatio_working_3-way'!X83=0),IF(Q83&gt;0,-Q83^(1/3),(-Q83)^(1/3)),'OddsRatio_working_3-way'!AN83-'OddsRatio_working_3-way'!R83/3)</f>
        <v>-0.48426367443389706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3.38</v>
      </c>
      <c r="B84" s="4">
        <f>IF('True_Odds_Calculator_3-way'!B83="","",'True_Odds_Calculator_3-way'!B83)</f>
        <v>3.48</v>
      </c>
      <c r="C84" s="4">
        <f>IF('True_Odds_Calculator_3-way'!C83="","",'True_Odds_Calculator_3-way'!C83)</f>
        <v>2.25</v>
      </c>
      <c r="D84" s="9">
        <f t="shared" si="26"/>
        <v>0.28714733265248721</v>
      </c>
      <c r="E84" s="9">
        <f t="shared" si="27"/>
        <v>0.27879686668343601</v>
      </c>
      <c r="F84" s="9">
        <f t="shared" si="28"/>
        <v>0.43405580066407695</v>
      </c>
      <c r="G84" s="9">
        <f t="shared" si="29"/>
        <v>1.0430810019726779</v>
      </c>
      <c r="H84" s="9">
        <f t="shared" si="30"/>
        <v>3.482532784694973</v>
      </c>
      <c r="I84" s="9">
        <f t="shared" si="31"/>
        <v>3.5868408848922417</v>
      </c>
      <c r="J84" s="9">
        <f t="shared" si="32"/>
        <v>2.3038512524658477</v>
      </c>
      <c r="K84" s="11">
        <f t="shared" si="33"/>
        <v>0.29585798816568049</v>
      </c>
      <c r="L84" s="11">
        <f t="shared" si="34"/>
        <v>0.28735632183908044</v>
      </c>
      <c r="M84" s="11">
        <f t="shared" si="35"/>
        <v>0.44444444444444442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-0.27877908514513294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0.23086747224678253</v>
      </c>
      <c r="Q84" s="11">
        <f>2*'OddsRatio_working_3-way'!K84*'OddsRatio_working_3-way'!L84*'OddsRatio_working_3-way'!M84</f>
        <v>7.5570367347555664E-2</v>
      </c>
      <c r="R84" s="11">
        <f t="shared" si="36"/>
        <v>0</v>
      </c>
      <c r="S84" s="11">
        <f t="shared" si="37"/>
        <v>-0.82813770669558107</v>
      </c>
      <c r="T84" s="11">
        <f t="shared" si="38"/>
        <v>-0.27107617240444554</v>
      </c>
      <c r="U84" s="11">
        <f>'OddsRatio_working_3-way'!S84-'OddsRatio_working_3-way'!R84^2/3</f>
        <v>-0.82813770669558107</v>
      </c>
      <c r="V84" s="11">
        <f>'OddsRatio_working_3-way'!S84*'OddsRatio_working_3-way'!R84/3-2*'OddsRatio_working_3-way'!R84^3/27-'OddsRatio_working_3-way'!T84</f>
        <v>0.27107617240444554</v>
      </c>
      <c r="W84" s="11">
        <f>'OddsRatio_working_3-way'!V84^2+4*'OddsRatio_working_3-way'!U84^3/27</f>
        <v>-1.0657979514345828E-2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0.14503471201732235</v>
      </c>
      <c r="Y84" s="11">
        <f>IF('OddsRatio_working_3-way'!W84&gt;=0,IF('OddsRatio_working_3-way'!V84+SQRT('OddsRatio_working_3-way'!W84)&gt;0,0,PI()),ACOS('OddsRatio_working_3-way'!V84/(2*'OddsRatio_working_3-way'!X84)))</f>
        <v>0.36388352478497943</v>
      </c>
      <c r="Z84" s="11">
        <f>'OddsRatio_working_3-way'!X84^(1/3)*COS('OddsRatio_working_3-way'!Y84/3)</f>
        <v>0.52154050098633908</v>
      </c>
      <c r="AA84" s="11">
        <f>'OddsRatio_working_3-way'!X84^(1/3)*COS(('OddsRatio_working_3-way'!Y84+2*PI())/3)</f>
        <v>-0.31582527793920884</v>
      </c>
      <c r="AB84" s="11">
        <f>'OddsRatio_working_3-way'!X84^(1/3)*COS(('OddsRatio_working_3-way'!Y84+4*PI())/3)</f>
        <v>-0.20571522304713036</v>
      </c>
      <c r="AC84" s="11">
        <f>'OddsRatio_working_3-way'!X84^(1/3)*SIN('OddsRatio_working_3-way'!Y84/3)</f>
        <v>6.3572069832426012E-2</v>
      </c>
      <c r="AD84" s="11">
        <f>'OddsRatio_working_3-way'!X84^(1/3)*SIN(('OddsRatio_working_3-way'!Y84+2*PI())/3)</f>
        <v>0.41988128804041969</v>
      </c>
      <c r="AE84" s="11">
        <f>'OddsRatio_working_3-way'!X84^(1/3)*SIN(('OddsRatio_working_3-way'!Y84+4*PI())/3)</f>
        <v>-0.48345335787284566</v>
      </c>
      <c r="AF84" s="11">
        <f>-'OddsRatio_working_3-way'!U84/(3*'OddsRatio_working_3-way'!X84^(1/3))*COS(('OddsRatio_working_3-way'!Y84)/3)</f>
        <v>0.52154050098633897</v>
      </c>
      <c r="AG84" s="11">
        <f>-'OddsRatio_working_3-way'!U84/(3*'OddsRatio_working_3-way'!X84^(1/3))*COS(('OddsRatio_working_3-way'!Y84+2*PI())/3)</f>
        <v>-0.31582527793920878</v>
      </c>
      <c r="AH84" s="11">
        <f>-'OddsRatio_working_3-way'!U84/(3*'OddsRatio_working_3-way'!X84^(1/3))*COS(('OddsRatio_working_3-way'!Y84+4*PI())/3)</f>
        <v>-0.20571522304713033</v>
      </c>
      <c r="AI84" s="11">
        <f>'OddsRatio_working_3-way'!U84/(3*'OddsRatio_working_3-way'!X84^(1/3))*SIN(('OddsRatio_working_3-way'!Y84)/3)</f>
        <v>-6.3572069832425998E-2</v>
      </c>
      <c r="AJ84" s="11">
        <f>'OddsRatio_working_3-way'!U84/(3*'OddsRatio_working_3-way'!X84^(1/3))*SIN(('OddsRatio_working_3-way'!Y84+2*PI())/3)</f>
        <v>-0.41988128804041958</v>
      </c>
      <c r="AK84" s="11">
        <f>'OddsRatio_working_3-way'!U84/(3*'OddsRatio_working_3-way'!X84^(1/3))*SIN(('OddsRatio_working_3-way'!Y84+4*PI())/3)</f>
        <v>0.4834533578728456</v>
      </c>
      <c r="AL84" s="11">
        <f>'OddsRatio_working_3-way'!Z84+'OddsRatio_working_3-way'!AF84</f>
        <v>1.0430810019726779</v>
      </c>
      <c r="AM84" s="11">
        <f>'OddsRatio_working_3-way'!AA84+'OddsRatio_working_3-way'!AG84</f>
        <v>-0.63165055587841756</v>
      </c>
      <c r="AN84" s="11">
        <f>'OddsRatio_working_3-way'!AB84+'OddsRatio_working_3-way'!AH84</f>
        <v>-0.41143044609426072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1.0430810019726779</v>
      </c>
      <c r="AS84" s="11">
        <f>IF(('OddsRatio_working_3-way'!X84=0),IF(Q84&gt;0,-Q84^(1/3),(-Q84)^(1/3)),'OddsRatio_working_3-way'!AM84-'OddsRatio_working_3-way'!R84/3)</f>
        <v>-0.63165055587841756</v>
      </c>
      <c r="AT84" s="11">
        <f>IF(('OddsRatio_working_3-way'!X84=0),IF(Q84&gt;0,-Q84^(1/3),(-Q84)^(1/3)),'OddsRatio_working_3-way'!AN84-'OddsRatio_working_3-way'!R84/3)</f>
        <v>-0.41143044609426072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1.93</v>
      </c>
      <c r="B85" s="4">
        <f>IF('True_Odds_Calculator_3-way'!B84="","",'True_Odds_Calculator_3-way'!B84)</f>
        <v>3.56</v>
      </c>
      <c r="C85" s="4">
        <f>IF('True_Odds_Calculator_3-way'!C84="","",'True_Odds_Calculator_3-way'!C84)</f>
        <v>4.04</v>
      </c>
      <c r="D85" s="9">
        <f t="shared" si="26"/>
        <v>0.49970684826476724</v>
      </c>
      <c r="E85" s="9">
        <f t="shared" si="27"/>
        <v>0.26624650221714063</v>
      </c>
      <c r="F85" s="9">
        <f t="shared" si="28"/>
        <v>0.23404664951809206</v>
      </c>
      <c r="G85" s="9">
        <f t="shared" si="29"/>
        <v>1.0765304245674971</v>
      </c>
      <c r="H85" s="9">
        <f t="shared" si="30"/>
        <v>2.0011732948477721</v>
      </c>
      <c r="I85" s="9">
        <f t="shared" si="31"/>
        <v>3.7559178868927923</v>
      </c>
      <c r="J85" s="9">
        <f t="shared" si="32"/>
        <v>4.272652490685191</v>
      </c>
      <c r="K85" s="11">
        <f t="shared" si="33"/>
        <v>0.5181347150259068</v>
      </c>
      <c r="L85" s="11">
        <f t="shared" si="34"/>
        <v>0.2808988764044944</v>
      </c>
      <c r="M85" s="11">
        <f t="shared" si="35"/>
        <v>0.24752475247524752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-0.26074009857759362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0.23524722501941059</v>
      </c>
      <c r="Q85" s="11">
        <f>2*'OddsRatio_working_3-way'!K85*'OddsRatio_working_3-way'!L85*'OddsRatio_working_3-way'!M85</f>
        <v>7.2051217463831738E-2</v>
      </c>
      <c r="R85" s="11">
        <f t="shared" si="36"/>
        <v>0</v>
      </c>
      <c r="S85" s="11">
        <f t="shared" si="37"/>
        <v>-0.90222879527447675</v>
      </c>
      <c r="T85" s="11">
        <f t="shared" si="38"/>
        <v>-0.27633347481607257</v>
      </c>
      <c r="U85" s="11">
        <f>'OddsRatio_working_3-way'!S85-'OddsRatio_working_3-way'!R85^2/3</f>
        <v>-0.90222879527447675</v>
      </c>
      <c r="V85" s="11">
        <f>'OddsRatio_working_3-way'!S85*'OddsRatio_working_3-way'!R85/3-2*'OddsRatio_working_3-way'!R85^3/27-'OddsRatio_working_3-way'!T85</f>
        <v>0.27633347481607257</v>
      </c>
      <c r="W85" s="11">
        <f>'OddsRatio_working_3-way'!V85^2+4*'OddsRatio_working_3-way'!U85^3/27</f>
        <v>-3.2444165646474427E-2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0.16492752571235603</v>
      </c>
      <c r="Y85" s="11">
        <f>IF('OddsRatio_working_3-way'!W85&gt;=0,IF('OddsRatio_working_3-way'!V85+SQRT('OddsRatio_working_3-way'!W85)&gt;0,0,PI()),ACOS('OddsRatio_working_3-way'!V85/(2*'OddsRatio_working_3-way'!X85)))</f>
        <v>0.57766109934062637</v>
      </c>
      <c r="Z85" s="11">
        <f>'OddsRatio_working_3-way'!X85^(1/3)*COS('OddsRatio_working_3-way'!Y85/3)</f>
        <v>0.53826521228374857</v>
      </c>
      <c r="AA85" s="11">
        <f>'OddsRatio_working_3-way'!X85^(1/3)*COS(('OddsRatio_working_3-way'!Y85+2*PI())/3)</f>
        <v>-0.36001780709597653</v>
      </c>
      <c r="AB85" s="11">
        <f>'OddsRatio_working_3-way'!X85^(1/3)*COS(('OddsRatio_working_3-way'!Y85+4*PI())/3)</f>
        <v>-0.17824740518777213</v>
      </c>
      <c r="AC85" s="11">
        <f>'OddsRatio_working_3-way'!X85^(1/3)*SIN('OddsRatio_working_3-way'!Y85/3)</f>
        <v>0.10494519047240829</v>
      </c>
      <c r="AD85" s="11">
        <f>'OddsRatio_working_3-way'!X85^(1/3)*SIN(('OddsRatio_working_3-way'!Y85+2*PI())/3)</f>
        <v>0.41367875257494574</v>
      </c>
      <c r="AE85" s="11">
        <f>'OddsRatio_working_3-way'!X85^(1/3)*SIN(('OddsRatio_working_3-way'!Y85+4*PI())/3)</f>
        <v>-0.51862394304735404</v>
      </c>
      <c r="AF85" s="11">
        <f>-'OddsRatio_working_3-way'!U85/(3*'OddsRatio_working_3-way'!X85^(1/3))*COS(('OddsRatio_working_3-way'!Y85)/3)</f>
        <v>0.53826521228374857</v>
      </c>
      <c r="AG85" s="11">
        <f>-'OddsRatio_working_3-way'!U85/(3*'OddsRatio_working_3-way'!X85^(1/3))*COS(('OddsRatio_working_3-way'!Y85+2*PI())/3)</f>
        <v>-0.36001780709597653</v>
      </c>
      <c r="AH85" s="11">
        <f>-'OddsRatio_working_3-way'!U85/(3*'OddsRatio_working_3-way'!X85^(1/3))*COS(('OddsRatio_working_3-way'!Y85+4*PI())/3)</f>
        <v>-0.17824740518777213</v>
      </c>
      <c r="AI85" s="11">
        <f>'OddsRatio_working_3-way'!U85/(3*'OddsRatio_working_3-way'!X85^(1/3))*SIN(('OddsRatio_working_3-way'!Y85)/3)</f>
        <v>-0.10494519047240829</v>
      </c>
      <c r="AJ85" s="11">
        <f>'OddsRatio_working_3-way'!U85/(3*'OddsRatio_working_3-way'!X85^(1/3))*SIN(('OddsRatio_working_3-way'!Y85+2*PI())/3)</f>
        <v>-0.41367875257494574</v>
      </c>
      <c r="AK85" s="11">
        <f>'OddsRatio_working_3-way'!U85/(3*'OddsRatio_working_3-way'!X85^(1/3))*SIN(('OddsRatio_working_3-way'!Y85+4*PI())/3)</f>
        <v>0.51862394304735404</v>
      </c>
      <c r="AL85" s="11">
        <f>'OddsRatio_working_3-way'!Z85+'OddsRatio_working_3-way'!AF85</f>
        <v>1.0765304245674971</v>
      </c>
      <c r="AM85" s="11">
        <f>'OddsRatio_working_3-way'!AA85+'OddsRatio_working_3-way'!AG85</f>
        <v>-0.72003561419195306</v>
      </c>
      <c r="AN85" s="11">
        <f>'OddsRatio_working_3-way'!AB85+'OddsRatio_working_3-way'!AH85</f>
        <v>-0.35649481037554426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1.0765304245674971</v>
      </c>
      <c r="AS85" s="11">
        <f>IF(('OddsRatio_working_3-way'!X85=0),IF(Q85&gt;0,-Q85^(1/3),(-Q85)^(1/3)),'OddsRatio_working_3-way'!AM85-'OddsRatio_working_3-way'!R85/3)</f>
        <v>-0.72003561419195306</v>
      </c>
      <c r="AT85" s="11">
        <f>IF(('OddsRatio_working_3-way'!X85=0),IF(Q85&gt;0,-Q85^(1/3),(-Q85)^(1/3)),'OddsRatio_working_3-way'!AN85-'OddsRatio_working_3-way'!R85/3)</f>
        <v>-0.35649481037554426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1.81</v>
      </c>
      <c r="B86" s="4">
        <f>IF('True_Odds_Calculator_3-way'!B85="","",'True_Odds_Calculator_3-way'!B85)</f>
        <v>3.83</v>
      </c>
      <c r="C86" s="4">
        <f>IF('True_Odds_Calculator_3-way'!C85="","",'True_Odds_Calculator_3-way'!C85)</f>
        <v>4.25</v>
      </c>
      <c r="D86" s="9">
        <f t="shared" si="26"/>
        <v>0.53271615916415804</v>
      </c>
      <c r="E86" s="9">
        <f t="shared" si="27"/>
        <v>0.2460213253035792</v>
      </c>
      <c r="F86" s="9">
        <f t="shared" si="28"/>
        <v>0.22126251553226298</v>
      </c>
      <c r="G86" s="9">
        <f t="shared" si="29"/>
        <v>1.0829287243073131</v>
      </c>
      <c r="H86" s="9">
        <f t="shared" si="30"/>
        <v>1.8771722666889237</v>
      </c>
      <c r="I86" s="9">
        <f t="shared" si="31"/>
        <v>4.0646882897896965</v>
      </c>
      <c r="J86" s="9">
        <f t="shared" si="32"/>
        <v>4.5195183539987678</v>
      </c>
      <c r="K86" s="11">
        <f t="shared" si="33"/>
        <v>0.5524861878453039</v>
      </c>
      <c r="L86" s="11">
        <f t="shared" si="34"/>
        <v>0.2610966057441253</v>
      </c>
      <c r="M86" s="11">
        <f t="shared" si="35"/>
        <v>0.23529411764705882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-0.25286489247690491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0.23385838330543041</v>
      </c>
      <c r="Q86" s="11">
        <f>2*'OddsRatio_working_3-way'!K86*'OddsRatio_working_3-way'!L86*'OddsRatio_working_3-way'!M86</f>
        <v>6.7883420407962386E-2</v>
      </c>
      <c r="R86" s="11">
        <f t="shared" si="36"/>
        <v>0</v>
      </c>
      <c r="S86" s="11">
        <f t="shared" si="37"/>
        <v>-0.92483531823932241</v>
      </c>
      <c r="T86" s="11">
        <f t="shared" si="38"/>
        <v>-0.26845727670227071</v>
      </c>
      <c r="U86" s="11">
        <f>'OddsRatio_working_3-way'!S86-'OddsRatio_working_3-way'!R86^2/3</f>
        <v>-0.92483531823932241</v>
      </c>
      <c r="V86" s="11">
        <f>'OddsRatio_working_3-way'!S86*'OddsRatio_working_3-way'!R86/3-2*'OddsRatio_working_3-way'!R86^3/27-'OddsRatio_working_3-way'!T86</f>
        <v>0.26845727670227071</v>
      </c>
      <c r="W86" s="11">
        <f>'OddsRatio_working_3-way'!V86^2+4*'OddsRatio_working_3-way'!U86^3/27</f>
        <v>-4.5120391735129786E-2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0.17116490670514892</v>
      </c>
      <c r="Y86" s="11">
        <f>IF('OddsRatio_working_3-way'!W86&gt;=0,IF('OddsRatio_working_3-way'!V86+SQRT('OddsRatio_working_3-way'!W86)&gt;0,0,PI()),ACOS('OddsRatio_working_3-way'!V86/(2*'OddsRatio_working_3-way'!X86)))</f>
        <v>0.66937998679779753</v>
      </c>
      <c r="Z86" s="11">
        <f>'OddsRatio_working_3-way'!X86^(1/3)*COS('OddsRatio_working_3-way'!Y86/3)</f>
        <v>0.54146436215365668</v>
      </c>
      <c r="AA86" s="11">
        <f>'OddsRatio_working_3-way'!X86^(1/3)*COS(('OddsRatio_working_3-way'!Y86+2*PI())/3)</f>
        <v>-0.37713278233443814</v>
      </c>
      <c r="AB86" s="11">
        <f>'OddsRatio_working_3-way'!X86^(1/3)*COS(('OddsRatio_working_3-way'!Y86+4*PI())/3)</f>
        <v>-0.16433157981921825</v>
      </c>
      <c r="AC86" s="11">
        <f>'OddsRatio_working_3-way'!X86^(1/3)*SIN('OddsRatio_working_3-way'!Y86/3)</f>
        <v>0.12286083155603821</v>
      </c>
      <c r="AD86" s="11">
        <f>'OddsRatio_working_3-way'!X86^(1/3)*SIN(('OddsRatio_working_3-way'!Y86+2*PI())/3)</f>
        <v>0.40749147709098504</v>
      </c>
      <c r="AE86" s="11">
        <f>'OddsRatio_working_3-way'!X86^(1/3)*SIN(('OddsRatio_working_3-way'!Y86+4*PI())/3)</f>
        <v>-0.53035230864702321</v>
      </c>
      <c r="AF86" s="11">
        <f>-'OddsRatio_working_3-way'!U86/(3*'OddsRatio_working_3-way'!X86^(1/3))*COS(('OddsRatio_working_3-way'!Y86)/3)</f>
        <v>0.54146436215365656</v>
      </c>
      <c r="AG86" s="11">
        <f>-'OddsRatio_working_3-way'!U86/(3*'OddsRatio_working_3-way'!X86^(1/3))*COS(('OddsRatio_working_3-way'!Y86+2*PI())/3)</f>
        <v>-0.37713278233443809</v>
      </c>
      <c r="AH86" s="11">
        <f>-'OddsRatio_working_3-way'!U86/(3*'OddsRatio_working_3-way'!X86^(1/3))*COS(('OddsRatio_working_3-way'!Y86+4*PI())/3)</f>
        <v>-0.16433157981921823</v>
      </c>
      <c r="AI86" s="11">
        <f>'OddsRatio_working_3-way'!U86/(3*'OddsRatio_working_3-way'!X86^(1/3))*SIN(('OddsRatio_working_3-way'!Y86)/3)</f>
        <v>-0.12286083155603818</v>
      </c>
      <c r="AJ86" s="11">
        <f>'OddsRatio_working_3-way'!U86/(3*'OddsRatio_working_3-way'!X86^(1/3))*SIN(('OddsRatio_working_3-way'!Y86+2*PI())/3)</f>
        <v>-0.40749147709098499</v>
      </c>
      <c r="AK86" s="11">
        <f>'OddsRatio_working_3-way'!U86/(3*'OddsRatio_working_3-way'!X86^(1/3))*SIN(('OddsRatio_working_3-way'!Y86+4*PI())/3)</f>
        <v>0.5303523086470231</v>
      </c>
      <c r="AL86" s="11">
        <f>'OddsRatio_working_3-way'!Z86+'OddsRatio_working_3-way'!AF86</f>
        <v>1.0829287243073131</v>
      </c>
      <c r="AM86" s="11">
        <f>'OddsRatio_working_3-way'!AA86+'OddsRatio_working_3-way'!AG86</f>
        <v>-0.75426556466887629</v>
      </c>
      <c r="AN86" s="11">
        <f>'OddsRatio_working_3-way'!AB86+'OddsRatio_working_3-way'!AH86</f>
        <v>-0.32866315963843651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1.0829287243073131</v>
      </c>
      <c r="AS86" s="11">
        <f>IF(('OddsRatio_working_3-way'!X86=0),IF(Q86&gt;0,-Q86^(1/3),(-Q86)^(1/3)),'OddsRatio_working_3-way'!AM86-'OddsRatio_working_3-way'!R86/3)</f>
        <v>-0.75426556466887629</v>
      </c>
      <c r="AT86" s="11">
        <f>IF(('OddsRatio_working_3-way'!X86=0),IF(Q86&gt;0,-Q86^(1/3),(-Q86)^(1/3)),'OddsRatio_working_3-way'!AN86-'OddsRatio_working_3-way'!R86/3)</f>
        <v>-0.32866315963843651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2.11</v>
      </c>
      <c r="B87" s="4">
        <f>IF('True_Odds_Calculator_3-way'!B86="","",'True_Odds_Calculator_3-way'!B86)</f>
        <v>3.53</v>
      </c>
      <c r="C87" s="4">
        <f>IF('True_Odds_Calculator_3-way'!C86="","",'True_Odds_Calculator_3-way'!C86)</f>
        <v>3.47</v>
      </c>
      <c r="D87" s="9">
        <f t="shared" si="26"/>
        <v>0.45657701173179788</v>
      </c>
      <c r="E87" s="9">
        <f t="shared" si="27"/>
        <v>0.26933681416776745</v>
      </c>
      <c r="F87" s="9">
        <f t="shared" si="28"/>
        <v>0.27408617410043445</v>
      </c>
      <c r="G87" s="9">
        <f t="shared" si="29"/>
        <v>1.0722621751019434</v>
      </c>
      <c r="H87" s="9">
        <f t="shared" si="30"/>
        <v>2.190211014363157</v>
      </c>
      <c r="I87" s="9">
        <f t="shared" si="31"/>
        <v>3.7128233030079176</v>
      </c>
      <c r="J87" s="9">
        <f t="shared" si="32"/>
        <v>3.6484875725018004</v>
      </c>
      <c r="K87" s="11">
        <f t="shared" si="33"/>
        <v>0.47393364928909953</v>
      </c>
      <c r="L87" s="11">
        <f t="shared" si="34"/>
        <v>0.28328611898016998</v>
      </c>
      <c r="M87" s="11">
        <f t="shared" si="35"/>
        <v>0.28818443804034583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-0.26838226745046478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0.23640386617436371</v>
      </c>
      <c r="Q87" s="11">
        <f>2*'OddsRatio_working_3-way'!K87*'OddsRatio_working_3-way'!L87*'OddsRatio_working_3-way'!M87</f>
        <v>7.738260758571644E-2</v>
      </c>
      <c r="R87" s="11">
        <f t="shared" si="36"/>
        <v>0</v>
      </c>
      <c r="S87" s="11">
        <f t="shared" si="37"/>
        <v>-0.88084756276975973</v>
      </c>
      <c r="T87" s="11">
        <f t="shared" si="38"/>
        <v>-0.28832980778060874</v>
      </c>
      <c r="U87" s="11">
        <f>'OddsRatio_working_3-way'!S87-'OddsRatio_working_3-way'!R87^2/3</f>
        <v>-0.88084756276975973</v>
      </c>
      <c r="V87" s="11">
        <f>'OddsRatio_working_3-way'!S87*'OddsRatio_working_3-way'!R87/3-2*'OddsRatio_working_3-way'!R87^3/27-'OddsRatio_working_3-way'!T87</f>
        <v>0.28832980778060874</v>
      </c>
      <c r="W87" s="11">
        <f>'OddsRatio_working_3-way'!V87^2+4*'OddsRatio_working_3-way'!U87^3/27</f>
        <v>-1.8116730080449922E-2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0.15909966069672549</v>
      </c>
      <c r="Y87" s="11">
        <f>IF('OddsRatio_working_3-way'!W87&gt;=0,IF('OddsRatio_working_3-way'!V87+SQRT('OddsRatio_working_3-way'!W87)&gt;0,0,PI()),ACOS('OddsRatio_working_3-way'!V87/(2*'OddsRatio_working_3-way'!X87)))</f>
        <v>0.43675386814223605</v>
      </c>
      <c r="Z87" s="11">
        <f>'OddsRatio_working_3-way'!X87^(1/3)*COS('OddsRatio_working_3-way'!Y87/3)</f>
        <v>0.53613108755097172</v>
      </c>
      <c r="AA87" s="11">
        <f>'OddsRatio_working_3-way'!X87^(1/3)*COS(('OddsRatio_working_3-way'!Y87+2*PI())/3)</f>
        <v>-0.33614258405706143</v>
      </c>
      <c r="AB87" s="11">
        <f>'OddsRatio_working_3-way'!X87^(1/3)*COS(('OddsRatio_working_3-way'!Y87+4*PI())/3)</f>
        <v>-0.19998850349391029</v>
      </c>
      <c r="AC87" s="11">
        <f>'OddsRatio_working_3-way'!X87^(1/3)*SIN('OddsRatio_working_3-way'!Y87/3)</f>
        <v>7.860859506440139E-2</v>
      </c>
      <c r="AD87" s="11">
        <f>'OddsRatio_working_3-way'!X87^(1/3)*SIN(('OddsRatio_working_3-way'!Y87+2*PI())/3)</f>
        <v>0.42499884404551974</v>
      </c>
      <c r="AE87" s="11">
        <f>'OddsRatio_working_3-way'!X87^(1/3)*SIN(('OddsRatio_working_3-way'!Y87+4*PI())/3)</f>
        <v>-0.50360743910992112</v>
      </c>
      <c r="AF87" s="11">
        <f>-'OddsRatio_working_3-way'!U87/(3*'OddsRatio_working_3-way'!X87^(1/3))*COS(('OddsRatio_working_3-way'!Y87)/3)</f>
        <v>0.53613108755097161</v>
      </c>
      <c r="AG87" s="11">
        <f>-'OddsRatio_working_3-way'!U87/(3*'OddsRatio_working_3-way'!X87^(1/3))*COS(('OddsRatio_working_3-way'!Y87+2*PI())/3)</f>
        <v>-0.33614258405706138</v>
      </c>
      <c r="AH87" s="11">
        <f>-'OddsRatio_working_3-way'!U87/(3*'OddsRatio_working_3-way'!X87^(1/3))*COS(('OddsRatio_working_3-way'!Y87+4*PI())/3)</f>
        <v>-0.19998850349391023</v>
      </c>
      <c r="AI87" s="11">
        <f>'OddsRatio_working_3-way'!U87/(3*'OddsRatio_working_3-way'!X87^(1/3))*SIN(('OddsRatio_working_3-way'!Y87)/3)</f>
        <v>-7.8608595064401376E-2</v>
      </c>
      <c r="AJ87" s="11">
        <f>'OddsRatio_working_3-way'!U87/(3*'OddsRatio_working_3-way'!X87^(1/3))*SIN(('OddsRatio_working_3-way'!Y87+2*PI())/3)</f>
        <v>-0.42499884404551969</v>
      </c>
      <c r="AK87" s="11">
        <f>'OddsRatio_working_3-way'!U87/(3*'OddsRatio_working_3-way'!X87^(1/3))*SIN(('OddsRatio_working_3-way'!Y87+4*PI())/3)</f>
        <v>0.50360743910992101</v>
      </c>
      <c r="AL87" s="11">
        <f>'OddsRatio_working_3-way'!Z87+'OddsRatio_working_3-way'!AF87</f>
        <v>1.0722621751019434</v>
      </c>
      <c r="AM87" s="11">
        <f>'OddsRatio_working_3-way'!AA87+'OddsRatio_working_3-way'!AG87</f>
        <v>-0.67228516811412287</v>
      </c>
      <c r="AN87" s="11">
        <f>'OddsRatio_working_3-way'!AB87+'OddsRatio_working_3-way'!AH87</f>
        <v>-0.39997700698782052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1.0722621751019434</v>
      </c>
      <c r="AS87" s="11">
        <f>IF(('OddsRatio_working_3-way'!X87=0),IF(Q87&gt;0,-Q87^(1/3),(-Q87)^(1/3)),'OddsRatio_working_3-way'!AM87-'OddsRatio_working_3-way'!R87/3)</f>
        <v>-0.67228516811412287</v>
      </c>
      <c r="AT87" s="11">
        <f>IF(('OddsRatio_working_3-way'!X87=0),IF(Q87&gt;0,-Q87^(1/3),(-Q87)^(1/3)),'OddsRatio_working_3-way'!AN87-'OddsRatio_working_3-way'!R87/3)</f>
        <v>-0.39997700698782052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2.38</v>
      </c>
      <c r="B88" s="4">
        <f>IF('True_Odds_Calculator_3-way'!B87="","",'True_Odds_Calculator_3-way'!B87)</f>
        <v>3.77</v>
      </c>
      <c r="C88" s="4">
        <f>IF('True_Odds_Calculator_3-way'!C87="","",'True_Odds_Calculator_3-way'!C87)</f>
        <v>2.93</v>
      </c>
      <c r="D88" s="9">
        <f t="shared" si="26"/>
        <v>0.41032697199486423</v>
      </c>
      <c r="E88" s="9">
        <f t="shared" si="27"/>
        <v>0.25742839882827201</v>
      </c>
      <c r="F88" s="9">
        <f t="shared" si="28"/>
        <v>0.33224462917686381</v>
      </c>
      <c r="G88" s="9">
        <f t="shared" si="29"/>
        <v>1.041362924739063</v>
      </c>
      <c r="H88" s="9">
        <f t="shared" si="30"/>
        <v>2.437080836139907</v>
      </c>
      <c r="I88" s="9">
        <f t="shared" si="31"/>
        <v>3.8845753015272035</v>
      </c>
      <c r="J88" s="9">
        <f t="shared" si="32"/>
        <v>3.0098304447463917</v>
      </c>
      <c r="K88" s="11">
        <f t="shared" si="33"/>
        <v>0.42016806722689076</v>
      </c>
      <c r="L88" s="11">
        <f t="shared" si="34"/>
        <v>0.26525198938992045</v>
      </c>
      <c r="M88" s="11">
        <f t="shared" si="35"/>
        <v>0.34129692832764502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-0.28062750616039323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0.23126912201949068</v>
      </c>
      <c r="Q88" s="11">
        <f>2*'OddsRatio_working_3-way'!K88*'OddsRatio_working_3-way'!L88*'OddsRatio_working_3-way'!M88</f>
        <v>7.6075369085358779E-2</v>
      </c>
      <c r="R88" s="11">
        <f t="shared" si="36"/>
        <v>0</v>
      </c>
      <c r="S88" s="11">
        <f t="shared" si="37"/>
        <v>-0.82411423307631271</v>
      </c>
      <c r="T88" s="11">
        <f t="shared" si="38"/>
        <v>-0.2710902082487871</v>
      </c>
      <c r="U88" s="11">
        <f>'OddsRatio_working_3-way'!S88-'OddsRatio_working_3-way'!R88^2/3</f>
        <v>-0.82411423307631271</v>
      </c>
      <c r="V88" s="11">
        <f>'OddsRatio_working_3-way'!S88*'OddsRatio_working_3-way'!R88/3-2*'OddsRatio_working_3-way'!R88^3/27-'OddsRatio_working_3-way'!T88</f>
        <v>0.2710902082487871</v>
      </c>
      <c r="W88" s="11">
        <f>'OddsRatio_working_3-way'!V88^2+4*'OddsRatio_working_3-way'!U88^3/27</f>
        <v>-9.4299420747062795E-3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0.14397902892702555</v>
      </c>
      <c r="Y88" s="11">
        <f>IF('OddsRatio_working_3-way'!W88&gt;=0,IF('OddsRatio_working_3-way'!V88+SQRT('OddsRatio_working_3-way'!W88)&gt;0,0,PI()),ACOS('OddsRatio_working_3-way'!V88/(2*'OddsRatio_working_3-way'!X88)))</f>
        <v>0.34397222089239632</v>
      </c>
      <c r="Z88" s="11">
        <f>'OddsRatio_working_3-way'!X88^(1/3)*COS('OddsRatio_working_3-way'!Y88/3)</f>
        <v>0.5206814623695315</v>
      </c>
      <c r="AA88" s="11">
        <f>'OddsRatio_working_3-way'!X88^(1/3)*COS(('OddsRatio_working_3-way'!Y88+2*PI())/3)</f>
        <v>-0.31227019611194129</v>
      </c>
      <c r="AB88" s="11">
        <f>'OddsRatio_working_3-way'!X88^(1/3)*COS(('OddsRatio_working_3-way'!Y88+4*PI())/3)</f>
        <v>-0.20841126625759013</v>
      </c>
      <c r="AC88" s="11">
        <f>'OddsRatio_working_3-way'!X88^(1/3)*SIN('OddsRatio_working_3-way'!Y88/3)</f>
        <v>5.9962981109156023E-2</v>
      </c>
      <c r="AD88" s="11">
        <f>'OddsRatio_working_3-way'!X88^(1/3)*SIN(('OddsRatio_working_3-way'!Y88+2*PI())/3)</f>
        <v>0.42094188313706754</v>
      </c>
      <c r="AE88" s="11">
        <f>'OddsRatio_working_3-way'!X88^(1/3)*SIN(('OddsRatio_working_3-way'!Y88+4*PI())/3)</f>
        <v>-0.48090486424622364</v>
      </c>
      <c r="AF88" s="11">
        <f>-'OddsRatio_working_3-way'!U88/(3*'OddsRatio_working_3-way'!X88^(1/3))*COS(('OddsRatio_working_3-way'!Y88)/3)</f>
        <v>0.5206814623695315</v>
      </c>
      <c r="AG88" s="11">
        <f>-'OddsRatio_working_3-way'!U88/(3*'OddsRatio_working_3-way'!X88^(1/3))*COS(('OddsRatio_working_3-way'!Y88+2*PI())/3)</f>
        <v>-0.31227019611194129</v>
      </c>
      <c r="AH88" s="11">
        <f>-'OddsRatio_working_3-way'!U88/(3*'OddsRatio_working_3-way'!X88^(1/3))*COS(('OddsRatio_working_3-way'!Y88+4*PI())/3)</f>
        <v>-0.20841126625759013</v>
      </c>
      <c r="AI88" s="11">
        <f>'OddsRatio_working_3-way'!U88/(3*'OddsRatio_working_3-way'!X88^(1/3))*SIN(('OddsRatio_working_3-way'!Y88)/3)</f>
        <v>-5.9962981109156023E-2</v>
      </c>
      <c r="AJ88" s="11">
        <f>'OddsRatio_working_3-way'!U88/(3*'OddsRatio_working_3-way'!X88^(1/3))*SIN(('OddsRatio_working_3-way'!Y88+2*PI())/3)</f>
        <v>-0.42094188313706754</v>
      </c>
      <c r="AK88" s="11">
        <f>'OddsRatio_working_3-way'!U88/(3*'OddsRatio_working_3-way'!X88^(1/3))*SIN(('OddsRatio_working_3-way'!Y88+4*PI())/3)</f>
        <v>0.48090486424622364</v>
      </c>
      <c r="AL88" s="11">
        <f>'OddsRatio_working_3-way'!Z88+'OddsRatio_working_3-way'!AF88</f>
        <v>1.041362924739063</v>
      </c>
      <c r="AM88" s="11">
        <f>'OddsRatio_working_3-way'!AA88+'OddsRatio_working_3-way'!AG88</f>
        <v>-0.62454039222388258</v>
      </c>
      <c r="AN88" s="11">
        <f>'OddsRatio_working_3-way'!AB88+'OddsRatio_working_3-way'!AH88</f>
        <v>-0.41682253251518026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1.041362924739063</v>
      </c>
      <c r="AS88" s="11">
        <f>IF(('OddsRatio_working_3-way'!X88=0),IF(Q88&gt;0,-Q88^(1/3),(-Q88)^(1/3)),'OddsRatio_working_3-way'!AM88-'OddsRatio_working_3-way'!R88/3)</f>
        <v>-0.62454039222388258</v>
      </c>
      <c r="AT88" s="11">
        <f>IF(('OddsRatio_working_3-way'!X88=0),IF(Q88&gt;0,-Q88^(1/3),(-Q88)^(1/3)),'OddsRatio_working_3-way'!AN88-'OddsRatio_working_3-way'!R88/3)</f>
        <v>-0.41682253251518026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1.58</v>
      </c>
      <c r="B89" s="4">
        <f>IF('True_Odds_Calculator_3-way'!B88="","",'True_Odds_Calculator_3-way'!B88)</f>
        <v>4.25</v>
      </c>
      <c r="C89" s="4">
        <f>IF('True_Odds_Calculator_3-way'!C88="","",'True_Odds_Calculator_3-way'!C88)</f>
        <v>6.05</v>
      </c>
      <c r="D89" s="9">
        <f t="shared" si="26"/>
        <v>0.61855464991886777</v>
      </c>
      <c r="E89" s="9">
        <f t="shared" si="27"/>
        <v>0.22444221461980365</v>
      </c>
      <c r="F89" s="9">
        <f t="shared" si="28"/>
        <v>0.15700313546132882</v>
      </c>
      <c r="G89" s="9">
        <f t="shared" si="29"/>
        <v>1.0632276336098507</v>
      </c>
      <c r="H89" s="9">
        <f t="shared" si="30"/>
        <v>1.6166720274937132</v>
      </c>
      <c r="I89" s="9">
        <f t="shared" si="31"/>
        <v>4.4554898092320157</v>
      </c>
      <c r="J89" s="9">
        <f t="shared" si="32"/>
        <v>6.369299549729746</v>
      </c>
      <c r="K89" s="11">
        <f t="shared" si="33"/>
        <v>0.63291139240506322</v>
      </c>
      <c r="L89" s="11">
        <f t="shared" si="34"/>
        <v>0.23529411764705882</v>
      </c>
      <c r="M89" s="11">
        <f t="shared" si="35"/>
        <v>0.16528925619834711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-0.23431567417216936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0.21858058005082986</v>
      </c>
      <c r="Q89" s="11">
        <f>2*'OddsRatio_working_3-way'!K89*'OddsRatio_working_3-way'!L89*'OddsRatio_working_3-way'!M89</f>
        <v>4.9229860371808522E-2</v>
      </c>
      <c r="R89" s="11">
        <f t="shared" si="36"/>
        <v>0</v>
      </c>
      <c r="S89" s="11">
        <f t="shared" si="37"/>
        <v>-0.93284660030989752</v>
      </c>
      <c r="T89" s="11">
        <f t="shared" si="38"/>
        <v>-0.21010058565538231</v>
      </c>
      <c r="U89" s="11">
        <f>'OddsRatio_working_3-way'!S89-'OddsRatio_working_3-way'!R89^2/3</f>
        <v>-0.93284660030989752</v>
      </c>
      <c r="V89" s="11">
        <f>'OddsRatio_working_3-way'!S89*'OddsRatio_working_3-way'!R89/3-2*'OddsRatio_working_3-way'!R89^3/27-'OddsRatio_working_3-way'!T89</f>
        <v>0.21010058565538231</v>
      </c>
      <c r="W89" s="11">
        <f>'OddsRatio_working_3-way'!V89^2+4*'OddsRatio_working_3-way'!U89^3/27</f>
        <v>-7.6119329778739114E-2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0.1733937613291448</v>
      </c>
      <c r="Y89" s="11">
        <f>IF('OddsRatio_working_3-way'!W89&gt;=0,IF('OddsRatio_working_3-way'!V89+SQRT('OddsRatio_working_3-way'!W89)&gt;0,0,PI()),ACOS('OddsRatio_working_3-way'!V89/(2*'OddsRatio_working_3-way'!X89)))</f>
        <v>0.91996479042856161</v>
      </c>
      <c r="Z89" s="11">
        <f>'OddsRatio_working_3-way'!X89^(1/3)*COS('OddsRatio_working_3-way'!Y89/3)</f>
        <v>0.53161381680492537</v>
      </c>
      <c r="AA89" s="11">
        <f>'OddsRatio_working_3-way'!X89^(1/3)*COS(('OddsRatio_working_3-way'!Y89+2*PI())/3)</f>
        <v>-0.41158657918700264</v>
      </c>
      <c r="AB89" s="11">
        <f>'OddsRatio_working_3-way'!X89^(1/3)*COS(('OddsRatio_working_3-way'!Y89+4*PI())/3)</f>
        <v>-0.12002723761792285</v>
      </c>
      <c r="AC89" s="11">
        <f>'OddsRatio_working_3-way'!X89^(1/3)*SIN('OddsRatio_working_3-way'!Y89/3)</f>
        <v>0.16833186433965824</v>
      </c>
      <c r="AD89" s="11">
        <f>'OddsRatio_working_3-way'!X89^(1/3)*SIN(('OddsRatio_working_3-way'!Y89+2*PI())/3)</f>
        <v>0.37622513818604292</v>
      </c>
      <c r="AE89" s="11">
        <f>'OddsRatio_working_3-way'!X89^(1/3)*SIN(('OddsRatio_working_3-way'!Y89+4*PI())/3)</f>
        <v>-0.54455700252570116</v>
      </c>
      <c r="AF89" s="11">
        <f>-'OddsRatio_working_3-way'!U89/(3*'OddsRatio_working_3-way'!X89^(1/3))*COS(('OddsRatio_working_3-way'!Y89)/3)</f>
        <v>0.53161381680492525</v>
      </c>
      <c r="AG89" s="11">
        <f>-'OddsRatio_working_3-way'!U89/(3*'OddsRatio_working_3-way'!X89^(1/3))*COS(('OddsRatio_working_3-way'!Y89+2*PI())/3)</f>
        <v>-0.41158657918700253</v>
      </c>
      <c r="AH89" s="11">
        <f>-'OddsRatio_working_3-way'!U89/(3*'OddsRatio_working_3-way'!X89^(1/3))*COS(('OddsRatio_working_3-way'!Y89+4*PI())/3)</f>
        <v>-0.12002723761792282</v>
      </c>
      <c r="AI89" s="11">
        <f>'OddsRatio_working_3-way'!U89/(3*'OddsRatio_working_3-way'!X89^(1/3))*SIN(('OddsRatio_working_3-way'!Y89)/3)</f>
        <v>-0.16833186433965822</v>
      </c>
      <c r="AJ89" s="11">
        <f>'OddsRatio_working_3-way'!U89/(3*'OddsRatio_working_3-way'!X89^(1/3))*SIN(('OddsRatio_working_3-way'!Y89+2*PI())/3)</f>
        <v>-0.37622513818604286</v>
      </c>
      <c r="AK89" s="11">
        <f>'OddsRatio_working_3-way'!U89/(3*'OddsRatio_working_3-way'!X89^(1/3))*SIN(('OddsRatio_working_3-way'!Y89+4*PI())/3)</f>
        <v>0.54455700252570116</v>
      </c>
      <c r="AL89" s="11">
        <f>'OddsRatio_working_3-way'!Z89+'OddsRatio_working_3-way'!AF89</f>
        <v>1.0632276336098507</v>
      </c>
      <c r="AM89" s="11">
        <f>'OddsRatio_working_3-way'!AA89+'OddsRatio_working_3-way'!AG89</f>
        <v>-0.82317315837400518</v>
      </c>
      <c r="AN89" s="11">
        <f>'OddsRatio_working_3-way'!AB89+'OddsRatio_working_3-way'!AH89</f>
        <v>-0.24005447523584567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1.0632276336098507</v>
      </c>
      <c r="AS89" s="11">
        <f>IF(('OddsRatio_working_3-way'!X89=0),IF(Q89&gt;0,-Q89^(1/3),(-Q89)^(1/3)),'OddsRatio_working_3-way'!AM89-'OddsRatio_working_3-way'!R89/3)</f>
        <v>-0.82317315837400518</v>
      </c>
      <c r="AT89" s="11">
        <f>IF(('OddsRatio_working_3-way'!X89=0),IF(Q89&gt;0,-Q89^(1/3),(-Q89)^(1/3)),'OddsRatio_working_3-way'!AN89-'OddsRatio_working_3-way'!R89/3)</f>
        <v>-0.24005447523584567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2.58</v>
      </c>
      <c r="B90" s="4">
        <f>IF('True_Odds_Calculator_3-way'!B89="","",'True_Odds_Calculator_3-way'!B89)</f>
        <v>3.47</v>
      </c>
      <c r="C90" s="4">
        <f>IF('True_Odds_Calculator_3-way'!C89="","",'True_Odds_Calculator_3-way'!C89)</f>
        <v>2.84</v>
      </c>
      <c r="D90" s="9">
        <f t="shared" si="26"/>
        <v>0.37770651639650793</v>
      </c>
      <c r="E90" s="9">
        <f t="shared" si="27"/>
        <v>0.27967230916369307</v>
      </c>
      <c r="F90" s="9">
        <f t="shared" si="28"/>
        <v>0.34262117443979911</v>
      </c>
      <c r="G90" s="9">
        <f t="shared" si="29"/>
        <v>1.0427583801033009</v>
      </c>
      <c r="H90" s="9">
        <f t="shared" si="30"/>
        <v>2.6475582405632161</v>
      </c>
      <c r="I90" s="9">
        <f t="shared" si="31"/>
        <v>3.5756131988551534</v>
      </c>
      <c r="J90" s="9">
        <f t="shared" si="32"/>
        <v>2.9186754193900728</v>
      </c>
      <c r="K90" s="11">
        <f t="shared" si="33"/>
        <v>0.38759689922480617</v>
      </c>
      <c r="L90" s="11">
        <f t="shared" si="34"/>
        <v>0.28818443804034583</v>
      </c>
      <c r="M90" s="11">
        <f t="shared" si="35"/>
        <v>0.35211267605633806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-0.28242578361845005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0.23165825145453067</v>
      </c>
      <c r="Q90" s="11">
        <f>2*'OddsRatio_working_3-way'!K90*'OddsRatio_working_3-way'!L90*'OddsRatio_working_3-way'!M90</f>
        <v>7.8661545485409379E-2</v>
      </c>
      <c r="R90" s="11">
        <f t="shared" si="36"/>
        <v>0</v>
      </c>
      <c r="S90" s="11">
        <f t="shared" si="37"/>
        <v>-0.82024469751492302</v>
      </c>
      <c r="T90" s="11">
        <f t="shared" si="38"/>
        <v>-0.27852111969946447</v>
      </c>
      <c r="U90" s="11">
        <f>'OddsRatio_working_3-way'!S90-'OddsRatio_working_3-way'!R90^2/3</f>
        <v>-0.82024469751492302</v>
      </c>
      <c r="V90" s="11">
        <f>'OddsRatio_working_3-way'!S90*'OddsRatio_working_3-way'!R90/3-2*'OddsRatio_working_3-way'!R90^3/27-'OddsRatio_working_3-way'!T90</f>
        <v>0.27852111969946447</v>
      </c>
      <c r="W90" s="11">
        <f>'OddsRatio_working_3-way'!V90^2+4*'OddsRatio_working_3-way'!U90^3/27</f>
        <v>-4.183282346373482E-3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0.14296616423564781</v>
      </c>
      <c r="Y90" s="11">
        <f>IF('OddsRatio_working_3-way'!W90&gt;=0,IF('OddsRatio_working_3-way'!V90+SQRT('OddsRatio_working_3-way'!W90)&gt;0,0,PI()),ACOS('OddsRatio_working_3-way'!V90/(2*'OddsRatio_working_3-way'!X90)))</f>
        <v>0.22817624923739044</v>
      </c>
      <c r="Z90" s="11">
        <f>'OddsRatio_working_3-way'!X90^(1/3)*COS('OddsRatio_working_3-way'!Y90/3)</f>
        <v>0.52137919005165045</v>
      </c>
      <c r="AA90" s="11">
        <f>'OddsRatio_working_3-way'!X90^(1/3)*COS(('OddsRatio_working_3-way'!Y90+2*PI())/3)</f>
        <v>-0.2950985984194785</v>
      </c>
      <c r="AB90" s="11">
        <f>'OddsRatio_working_3-way'!X90^(1/3)*COS(('OddsRatio_working_3-way'!Y90+4*PI())/3)</f>
        <v>-0.22628059163217173</v>
      </c>
      <c r="AC90" s="11">
        <f>'OddsRatio_working_3-way'!X90^(1/3)*SIN('OddsRatio_working_3-way'!Y90/3)</f>
        <v>3.9732094743745019E-2</v>
      </c>
      <c r="AD90" s="11">
        <f>'OddsRatio_working_3-way'!X90^(1/3)*SIN(('OddsRatio_working_3-way'!Y90+2*PI())/3)</f>
        <v>0.4316615762174118</v>
      </c>
      <c r="AE90" s="11">
        <f>'OddsRatio_working_3-way'!X90^(1/3)*SIN(('OddsRatio_working_3-way'!Y90+4*PI())/3)</f>
        <v>-0.47139367096115675</v>
      </c>
      <c r="AF90" s="11">
        <f>-'OddsRatio_working_3-way'!U90/(3*'OddsRatio_working_3-way'!X90^(1/3))*COS(('OddsRatio_working_3-way'!Y90)/3)</f>
        <v>0.52137919005165045</v>
      </c>
      <c r="AG90" s="11">
        <f>-'OddsRatio_working_3-way'!U90/(3*'OddsRatio_working_3-way'!X90^(1/3))*COS(('OddsRatio_working_3-way'!Y90+2*PI())/3)</f>
        <v>-0.2950985984194785</v>
      </c>
      <c r="AH90" s="11">
        <f>-'OddsRatio_working_3-way'!U90/(3*'OddsRatio_working_3-way'!X90^(1/3))*COS(('OddsRatio_working_3-way'!Y90+4*PI())/3)</f>
        <v>-0.22628059163217173</v>
      </c>
      <c r="AI90" s="11">
        <f>'OddsRatio_working_3-way'!U90/(3*'OddsRatio_working_3-way'!X90^(1/3))*SIN(('OddsRatio_working_3-way'!Y90)/3)</f>
        <v>-3.9732094743745019E-2</v>
      </c>
      <c r="AJ90" s="11">
        <f>'OddsRatio_working_3-way'!U90/(3*'OddsRatio_working_3-way'!X90^(1/3))*SIN(('OddsRatio_working_3-way'!Y90+2*PI())/3)</f>
        <v>-0.4316615762174118</v>
      </c>
      <c r="AK90" s="11">
        <f>'OddsRatio_working_3-way'!U90/(3*'OddsRatio_working_3-way'!X90^(1/3))*SIN(('OddsRatio_working_3-way'!Y90+4*PI())/3)</f>
        <v>0.47139367096115675</v>
      </c>
      <c r="AL90" s="11">
        <f>'OddsRatio_working_3-way'!Z90+'OddsRatio_working_3-way'!AF90</f>
        <v>1.0427583801033009</v>
      </c>
      <c r="AM90" s="11">
        <f>'OddsRatio_working_3-way'!AA90+'OddsRatio_working_3-way'!AG90</f>
        <v>-0.59019719683895699</v>
      </c>
      <c r="AN90" s="11">
        <f>'OddsRatio_working_3-way'!AB90+'OddsRatio_working_3-way'!AH90</f>
        <v>-0.45256118326434347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1.0427583801033009</v>
      </c>
      <c r="AS90" s="11">
        <f>IF(('OddsRatio_working_3-way'!X90=0),IF(Q90&gt;0,-Q90^(1/3),(-Q90)^(1/3)),'OddsRatio_working_3-way'!AM90-'OddsRatio_working_3-way'!R90/3)</f>
        <v>-0.59019719683895699</v>
      </c>
      <c r="AT90" s="11">
        <f>IF(('OddsRatio_working_3-way'!X90=0),IF(Q90&gt;0,-Q90^(1/3),(-Q90)^(1/3)),'OddsRatio_working_3-way'!AN90-'OddsRatio_working_3-way'!R90/3)</f>
        <v>-0.45256118326434347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1.55</v>
      </c>
      <c r="B91" s="4">
        <f>IF('True_Odds_Calculator_3-way'!B90="","",'True_Odds_Calculator_3-way'!B90)</f>
        <v>4.2699999999999996</v>
      </c>
      <c r="C91" s="4">
        <f>IF('True_Odds_Calculator_3-way'!C90="","",'True_Odds_Calculator_3-way'!C90)</f>
        <v>6.65</v>
      </c>
      <c r="D91" s="9">
        <f t="shared" si="26"/>
        <v>0.63228420718851597</v>
      </c>
      <c r="E91" s="9">
        <f t="shared" si="27"/>
        <v>0.22433185397887861</v>
      </c>
      <c r="F91" s="9">
        <f t="shared" si="28"/>
        <v>0.14338393883260545</v>
      </c>
      <c r="G91" s="9">
        <f t="shared" si="29"/>
        <v>1.0573950150059925</v>
      </c>
      <c r="H91" s="9">
        <f t="shared" si="30"/>
        <v>1.5815672582532958</v>
      </c>
      <c r="I91" s="9">
        <f t="shared" si="31"/>
        <v>4.4576816990695951</v>
      </c>
      <c r="J91" s="9">
        <f t="shared" si="32"/>
        <v>6.9742818347838584</v>
      </c>
      <c r="K91" s="11">
        <f t="shared" si="33"/>
        <v>0.64516129032258063</v>
      </c>
      <c r="L91" s="11">
        <f t="shared" si="34"/>
        <v>0.23419203747072601</v>
      </c>
      <c r="M91" s="11">
        <f t="shared" si="35"/>
        <v>0.15037593984962405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-0.23087540563276443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0.21516357941768377</v>
      </c>
      <c r="Q91" s="11">
        <f>2*'OddsRatio_working_3-way'!K91*'OddsRatio_working_3-way'!L91*'OddsRatio_working_3-way'!M91</f>
        <v>4.5441093858011351E-2</v>
      </c>
      <c r="R91" s="11">
        <f t="shared" si="36"/>
        <v>0</v>
      </c>
      <c r="S91" s="11">
        <f t="shared" si="37"/>
        <v>-0.93194673043662246</v>
      </c>
      <c r="T91" s="11">
        <f t="shared" si="38"/>
        <v>-0.1968208512009762</v>
      </c>
      <c r="U91" s="11">
        <f>'OddsRatio_working_3-way'!S91-'OddsRatio_working_3-way'!R91^2/3</f>
        <v>-0.93194673043662246</v>
      </c>
      <c r="V91" s="11">
        <f>'OddsRatio_working_3-way'!S91*'OddsRatio_working_3-way'!R91/3-2*'OddsRatio_working_3-way'!R91^3/27-'OddsRatio_working_3-way'!T91</f>
        <v>0.1968208512009762</v>
      </c>
      <c r="W91" s="11">
        <f>'OddsRatio_working_3-way'!V91^2+4*'OddsRatio_working_3-way'!U91^3/27</f>
        <v>-8.1175443239226944E-2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0.17314292557501718</v>
      </c>
      <c r="Y91" s="11">
        <f>IF('OddsRatio_working_3-way'!W91&gt;=0,IF('OddsRatio_working_3-way'!V91+SQRT('OddsRatio_working_3-way'!W91)&gt;0,0,PI()),ACOS('OddsRatio_working_3-way'!V91/(2*'OddsRatio_working_3-way'!X91)))</f>
        <v>0.9662646453538094</v>
      </c>
      <c r="Z91" s="11">
        <f>'OddsRatio_working_3-way'!X91^(1/3)*COS('OddsRatio_working_3-way'!Y91/3)</f>
        <v>0.52869750750299627</v>
      </c>
      <c r="AA91" s="11">
        <f>'OddsRatio_working_3-way'!X91^(1/3)*COS(('OddsRatio_working_3-way'!Y91+2*PI())/3)</f>
        <v>-0.41714237855058806</v>
      </c>
      <c r="AB91" s="11">
        <f>'OddsRatio_working_3-way'!X91^(1/3)*COS(('OddsRatio_working_3-way'!Y91+4*PI())/3)</f>
        <v>-0.11155512895240839</v>
      </c>
      <c r="AC91" s="11">
        <f>'OddsRatio_working_3-way'!X91^(1/3)*SIN('OddsRatio_working_3-way'!Y91/3)</f>
        <v>0.17643088081642641</v>
      </c>
      <c r="AD91" s="11">
        <f>'OddsRatio_working_3-way'!X91^(1/3)*SIN(('OddsRatio_working_3-way'!Y91+2*PI())/3)</f>
        <v>0.36965003200689539</v>
      </c>
      <c r="AE91" s="11">
        <f>'OddsRatio_working_3-way'!X91^(1/3)*SIN(('OddsRatio_working_3-way'!Y91+4*PI())/3)</f>
        <v>-0.54608091282332183</v>
      </c>
      <c r="AF91" s="11">
        <f>-'OddsRatio_working_3-way'!U91/(3*'OddsRatio_working_3-way'!X91^(1/3))*COS(('OddsRatio_working_3-way'!Y91)/3)</f>
        <v>0.52869750750299627</v>
      </c>
      <c r="AG91" s="11">
        <f>-'OddsRatio_working_3-way'!U91/(3*'OddsRatio_working_3-way'!X91^(1/3))*COS(('OddsRatio_working_3-way'!Y91+2*PI())/3)</f>
        <v>-0.41714237855058806</v>
      </c>
      <c r="AH91" s="11">
        <f>-'OddsRatio_working_3-way'!U91/(3*'OddsRatio_working_3-way'!X91^(1/3))*COS(('OddsRatio_working_3-way'!Y91+4*PI())/3)</f>
        <v>-0.11155512895240839</v>
      </c>
      <c r="AI91" s="11">
        <f>'OddsRatio_working_3-way'!U91/(3*'OddsRatio_working_3-way'!X91^(1/3))*SIN(('OddsRatio_working_3-way'!Y91)/3)</f>
        <v>-0.17643088081642641</v>
      </c>
      <c r="AJ91" s="11">
        <f>'OddsRatio_working_3-way'!U91/(3*'OddsRatio_working_3-way'!X91^(1/3))*SIN(('OddsRatio_working_3-way'!Y91+2*PI())/3)</f>
        <v>-0.36965003200689539</v>
      </c>
      <c r="AK91" s="11">
        <f>'OddsRatio_working_3-way'!U91/(3*'OddsRatio_working_3-way'!X91^(1/3))*SIN(('OddsRatio_working_3-way'!Y91+4*PI())/3)</f>
        <v>0.54608091282332183</v>
      </c>
      <c r="AL91" s="11">
        <f>'OddsRatio_working_3-way'!Z91+'OddsRatio_working_3-way'!AF91</f>
        <v>1.0573950150059925</v>
      </c>
      <c r="AM91" s="11">
        <f>'OddsRatio_working_3-way'!AA91+'OddsRatio_working_3-way'!AG91</f>
        <v>-0.83428475710117611</v>
      </c>
      <c r="AN91" s="11">
        <f>'OddsRatio_working_3-way'!AB91+'OddsRatio_working_3-way'!AH91</f>
        <v>-0.22311025790481678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1.0573950150059925</v>
      </c>
      <c r="AS91" s="11">
        <f>IF(('OddsRatio_working_3-way'!X91=0),IF(Q91&gt;0,-Q91^(1/3),(-Q91)^(1/3)),'OddsRatio_working_3-way'!AM91-'OddsRatio_working_3-way'!R91/3)</f>
        <v>-0.83428475710117611</v>
      </c>
      <c r="AT91" s="11">
        <f>IF(('OddsRatio_working_3-way'!X91=0),IF(Q91&gt;0,-Q91^(1/3),(-Q91)^(1/3)),'OddsRatio_working_3-way'!AN91-'OddsRatio_working_3-way'!R91/3)</f>
        <v>-0.22311025790481678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1.81</v>
      </c>
      <c r="B92" s="4">
        <f>IF('True_Odds_Calculator_3-way'!B91="","",'True_Odds_Calculator_3-way'!B91)</f>
        <v>3.85</v>
      </c>
      <c r="C92" s="4">
        <f>IF('True_Odds_Calculator_3-way'!C91="","",'True_Odds_Calculator_3-way'!C91)</f>
        <v>4.58</v>
      </c>
      <c r="D92" s="9">
        <f t="shared" si="26"/>
        <v>0.53998502430566253</v>
      </c>
      <c r="E92" s="9">
        <f t="shared" si="27"/>
        <v>0.2501602763595086</v>
      </c>
      <c r="F92" s="9">
        <f t="shared" si="28"/>
        <v>0.20985469933482895</v>
      </c>
      <c r="G92" s="9">
        <f t="shared" si="29"/>
        <v>1.0517323583365785</v>
      </c>
      <c r="H92" s="9">
        <f t="shared" si="30"/>
        <v>1.8519032102526283</v>
      </c>
      <c r="I92" s="9">
        <f t="shared" si="31"/>
        <v>3.9974372212592497</v>
      </c>
      <c r="J92" s="9">
        <f t="shared" si="32"/>
        <v>4.7652018428449505</v>
      </c>
      <c r="K92" s="11">
        <f t="shared" si="33"/>
        <v>0.5524861878453039</v>
      </c>
      <c r="L92" s="11">
        <f t="shared" si="34"/>
        <v>0.25974025974025972</v>
      </c>
      <c r="M92" s="11">
        <f t="shared" si="35"/>
        <v>0.2183406113537118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-0.25894535390542539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0.22684738841944085</v>
      </c>
      <c r="Q92" s="11">
        <f>2*'OddsRatio_working_3-way'!K92*'OddsRatio_working_3-way'!L92*'OddsRatio_working_3-way'!M92</f>
        <v>6.2665024425259896E-2</v>
      </c>
      <c r="R92" s="11">
        <f t="shared" si="36"/>
        <v>0</v>
      </c>
      <c r="S92" s="11">
        <f t="shared" si="37"/>
        <v>-0.87604347789260717</v>
      </c>
      <c r="T92" s="11">
        <f t="shared" si="38"/>
        <v>-0.24200096074381408</v>
      </c>
      <c r="U92" s="11">
        <f>'OddsRatio_working_3-way'!S92-'OddsRatio_working_3-way'!R92^2/3</f>
        <v>-0.87604347789260717</v>
      </c>
      <c r="V92" s="11">
        <f>'OddsRatio_working_3-way'!S92*'OddsRatio_working_3-way'!R92/3-2*'OddsRatio_working_3-way'!R92^3/27-'OddsRatio_working_3-way'!T92</f>
        <v>0.24200096074381408</v>
      </c>
      <c r="W92" s="11">
        <f>'OddsRatio_working_3-way'!V92^2+4*'OddsRatio_working_3-way'!U92^3/27</f>
        <v>-4.1038716131191533E-2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0.15779985831118526</v>
      </c>
      <c r="Y92" s="11">
        <f>IF('OddsRatio_working_3-way'!W92&gt;=0,IF('OddsRatio_working_3-way'!V92+SQRT('OddsRatio_working_3-way'!W92)&gt;0,0,PI()),ACOS('OddsRatio_working_3-way'!V92/(2*'OddsRatio_working_3-way'!X92)))</f>
        <v>0.69695989061694852</v>
      </c>
      <c r="Z92" s="11">
        <f>'OddsRatio_working_3-way'!X92^(1/3)*COS('OddsRatio_working_3-way'!Y92/3)</f>
        <v>0.52586617916828937</v>
      </c>
      <c r="AA92" s="11">
        <f>'OddsRatio_working_3-way'!X92^(1/3)*COS(('OddsRatio_working_3-way'!Y92+2*PI())/3)</f>
        <v>-0.37068020406226104</v>
      </c>
      <c r="AB92" s="11">
        <f>'OddsRatio_working_3-way'!X92^(1/3)*COS(('OddsRatio_working_3-way'!Y92+4*PI())/3)</f>
        <v>-0.15518597510602838</v>
      </c>
      <c r="AC92" s="11">
        <f>'OddsRatio_working_3-way'!X92^(1/3)*SIN('OddsRatio_working_3-way'!Y92/3)</f>
        <v>0.12441565109669177</v>
      </c>
      <c r="AD92" s="11">
        <f>'OddsRatio_working_3-way'!X92^(1/3)*SIN(('OddsRatio_working_3-way'!Y92+2*PI())/3)</f>
        <v>0.39320564460245178</v>
      </c>
      <c r="AE92" s="11">
        <f>'OddsRatio_working_3-way'!X92^(1/3)*SIN(('OddsRatio_working_3-way'!Y92+4*PI())/3)</f>
        <v>-0.51762129569914361</v>
      </c>
      <c r="AF92" s="11">
        <f>-'OddsRatio_working_3-way'!U92/(3*'OddsRatio_working_3-way'!X92^(1/3))*COS(('OddsRatio_working_3-way'!Y92)/3)</f>
        <v>0.52586617916828926</v>
      </c>
      <c r="AG92" s="11">
        <f>-'OddsRatio_working_3-way'!U92/(3*'OddsRatio_working_3-way'!X92^(1/3))*COS(('OddsRatio_working_3-way'!Y92+2*PI())/3)</f>
        <v>-0.37068020406226093</v>
      </c>
      <c r="AH92" s="11">
        <f>-'OddsRatio_working_3-way'!U92/(3*'OddsRatio_working_3-way'!X92^(1/3))*COS(('OddsRatio_working_3-way'!Y92+4*PI())/3)</f>
        <v>-0.15518597510602836</v>
      </c>
      <c r="AI92" s="11">
        <f>'OddsRatio_working_3-way'!U92/(3*'OddsRatio_working_3-way'!X92^(1/3))*SIN(('OddsRatio_working_3-way'!Y92)/3)</f>
        <v>-0.12441565109669174</v>
      </c>
      <c r="AJ92" s="11">
        <f>'OddsRatio_working_3-way'!U92/(3*'OddsRatio_working_3-way'!X92^(1/3))*SIN(('OddsRatio_working_3-way'!Y92+2*PI())/3)</f>
        <v>-0.39320564460245172</v>
      </c>
      <c r="AK92" s="11">
        <f>'OddsRatio_working_3-way'!U92/(3*'OddsRatio_working_3-way'!X92^(1/3))*SIN(('OddsRatio_working_3-way'!Y92+4*PI())/3)</f>
        <v>0.5176212956991435</v>
      </c>
      <c r="AL92" s="11">
        <f>'OddsRatio_working_3-way'!Z92+'OddsRatio_working_3-way'!AF92</f>
        <v>1.0517323583365785</v>
      </c>
      <c r="AM92" s="11">
        <f>'OddsRatio_working_3-way'!AA92+'OddsRatio_working_3-way'!AG92</f>
        <v>-0.74136040812452197</v>
      </c>
      <c r="AN92" s="11">
        <f>'OddsRatio_working_3-way'!AB92+'OddsRatio_working_3-way'!AH92</f>
        <v>-0.31037195021205677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1.0517323583365785</v>
      </c>
      <c r="AS92" s="11">
        <f>IF(('OddsRatio_working_3-way'!X92=0),IF(Q92&gt;0,-Q92^(1/3),(-Q92)^(1/3)),'OddsRatio_working_3-way'!AM92-'OddsRatio_working_3-way'!R92/3)</f>
        <v>-0.74136040812452197</v>
      </c>
      <c r="AT92" s="11">
        <f>IF(('OddsRatio_working_3-way'!X92=0),IF(Q92&gt;0,-Q92^(1/3),(-Q92)^(1/3)),'OddsRatio_working_3-way'!AN92-'OddsRatio_working_3-way'!R92/3)</f>
        <v>-0.31037195021205677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2.48</v>
      </c>
      <c r="B93" s="4">
        <f>IF('True_Odds_Calculator_3-way'!B92="","",'True_Odds_Calculator_3-way'!B92)</f>
        <v>3.68</v>
      </c>
      <c r="C93" s="4">
        <f>IF('True_Odds_Calculator_3-way'!C92="","",'True_Odds_Calculator_3-way'!C92)</f>
        <v>2.84</v>
      </c>
      <c r="D93" s="9">
        <f t="shared" si="26"/>
        <v>0.39342955820468384</v>
      </c>
      <c r="E93" s="9">
        <f t="shared" si="27"/>
        <v>0.26372563337912336</v>
      </c>
      <c r="F93" s="9">
        <f t="shared" si="28"/>
        <v>0.34284480841619291</v>
      </c>
      <c r="G93" s="9">
        <f t="shared" si="29"/>
        <v>1.0417236950247633</v>
      </c>
      <c r="H93" s="9">
        <f t="shared" si="30"/>
        <v>2.5417510686366493</v>
      </c>
      <c r="I93" s="9">
        <f t="shared" si="31"/>
        <v>3.7918195026663661</v>
      </c>
      <c r="J93" s="9">
        <f t="shared" si="32"/>
        <v>2.9167715988455636</v>
      </c>
      <c r="K93" s="11">
        <f t="shared" si="33"/>
        <v>0.40322580645161293</v>
      </c>
      <c r="L93" s="11">
        <f t="shared" si="34"/>
        <v>0.27173913043478259</v>
      </c>
      <c r="M93" s="11">
        <f t="shared" si="35"/>
        <v>0.35211267605633806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-0.28157655611085886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0.23149062679019422</v>
      </c>
      <c r="Q93" s="11">
        <f>2*'OddsRatio_working_3-way'!K93*'OddsRatio_working_3-way'!L93*'OddsRatio_working_3-way'!M93</f>
        <v>7.7163542263398069E-2</v>
      </c>
      <c r="R93" s="11">
        <f t="shared" si="36"/>
        <v>0</v>
      </c>
      <c r="S93" s="11">
        <f t="shared" si="37"/>
        <v>-0.8221232264061592</v>
      </c>
      <c r="T93" s="11">
        <f t="shared" si="38"/>
        <v>-0.27404107546871975</v>
      </c>
      <c r="U93" s="11">
        <f>'OddsRatio_working_3-way'!S93-'OddsRatio_working_3-way'!R93^2/3</f>
        <v>-0.8221232264061592</v>
      </c>
      <c r="V93" s="11">
        <f>'OddsRatio_working_3-way'!S93*'OddsRatio_working_3-way'!R93/3-2*'OddsRatio_working_3-way'!R93^3/27-'OddsRatio_working_3-way'!T93</f>
        <v>0.27404107546871975</v>
      </c>
      <c r="W93" s="11">
        <f>'OddsRatio_working_3-way'!V93^2+4*'OddsRatio_working_3-way'!U93^3/27</f>
        <v>-7.2217958863941834E-3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0.14345757816376131</v>
      </c>
      <c r="Y93" s="11">
        <f>IF('OddsRatio_working_3-way'!W93&gt;=0,IF('OddsRatio_working_3-way'!V93+SQRT('OddsRatio_working_3-way'!W93)&gt;0,0,PI()),ACOS('OddsRatio_working_3-way'!V93/(2*'OddsRatio_working_3-way'!X93)))</f>
        <v>0.30070027118918174</v>
      </c>
      <c r="Z93" s="11">
        <f>'OddsRatio_working_3-way'!X93^(1/3)*COS('OddsRatio_working_3-way'!Y93/3)</f>
        <v>0.52086184751238163</v>
      </c>
      <c r="AA93" s="11">
        <f>'OddsRatio_working_3-way'!X93^(1/3)*COS(('OddsRatio_working_3-way'!Y93+2*PI())/3)</f>
        <v>-0.30579620184451761</v>
      </c>
      <c r="AB93" s="11">
        <f>'OddsRatio_working_3-way'!X93^(1/3)*COS(('OddsRatio_working_3-way'!Y93+4*PI())/3)</f>
        <v>-0.2150656456678639</v>
      </c>
      <c r="AC93" s="11">
        <f>'OddsRatio_working_3-way'!X93^(1/3)*SIN('OddsRatio_working_3-way'!Y93/3)</f>
        <v>5.2383311032315402E-2</v>
      </c>
      <c r="AD93" s="11">
        <f>'OddsRatio_working_3-way'!X93^(1/3)*SIN(('OddsRatio_working_3-way'!Y93+2*PI())/3)</f>
        <v>0.42488793629166127</v>
      </c>
      <c r="AE93" s="11">
        <f>'OddsRatio_working_3-way'!X93^(1/3)*SIN(('OddsRatio_working_3-way'!Y93+4*PI())/3)</f>
        <v>-0.47727124732397674</v>
      </c>
      <c r="AF93" s="11">
        <f>-'OddsRatio_working_3-way'!U93/(3*'OddsRatio_working_3-way'!X93^(1/3))*COS(('OddsRatio_working_3-way'!Y93)/3)</f>
        <v>0.52086184751238163</v>
      </c>
      <c r="AG93" s="11">
        <f>-'OddsRatio_working_3-way'!U93/(3*'OddsRatio_working_3-way'!X93^(1/3))*COS(('OddsRatio_working_3-way'!Y93+2*PI())/3)</f>
        <v>-0.30579620184451761</v>
      </c>
      <c r="AH93" s="11">
        <f>-'OddsRatio_working_3-way'!U93/(3*'OddsRatio_working_3-way'!X93^(1/3))*COS(('OddsRatio_working_3-way'!Y93+4*PI())/3)</f>
        <v>-0.2150656456678639</v>
      </c>
      <c r="AI93" s="11">
        <f>'OddsRatio_working_3-way'!U93/(3*'OddsRatio_working_3-way'!X93^(1/3))*SIN(('OddsRatio_working_3-way'!Y93)/3)</f>
        <v>-5.2383311032315402E-2</v>
      </c>
      <c r="AJ93" s="11">
        <f>'OddsRatio_working_3-way'!U93/(3*'OddsRatio_working_3-way'!X93^(1/3))*SIN(('OddsRatio_working_3-way'!Y93+2*PI())/3)</f>
        <v>-0.42488793629166127</v>
      </c>
      <c r="AK93" s="11">
        <f>'OddsRatio_working_3-way'!U93/(3*'OddsRatio_working_3-way'!X93^(1/3))*SIN(('OddsRatio_working_3-way'!Y93+4*PI())/3)</f>
        <v>0.47727124732397674</v>
      </c>
      <c r="AL93" s="11">
        <f>'OddsRatio_working_3-way'!Z93+'OddsRatio_working_3-way'!AF93</f>
        <v>1.0417236950247633</v>
      </c>
      <c r="AM93" s="11">
        <f>'OddsRatio_working_3-way'!AA93+'OddsRatio_working_3-way'!AG93</f>
        <v>-0.61159240368903522</v>
      </c>
      <c r="AN93" s="11">
        <f>'OddsRatio_working_3-way'!AB93+'OddsRatio_working_3-way'!AH93</f>
        <v>-0.43013129133572781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1.0417236950247633</v>
      </c>
      <c r="AS93" s="11">
        <f>IF(('OddsRatio_working_3-way'!X93=0),IF(Q93&gt;0,-Q93^(1/3),(-Q93)^(1/3)),'OddsRatio_working_3-way'!AM93-'OddsRatio_working_3-way'!R93/3)</f>
        <v>-0.61159240368903522</v>
      </c>
      <c r="AT93" s="11">
        <f>IF(('OddsRatio_working_3-way'!X93=0),IF(Q93&gt;0,-Q93^(1/3),(-Q93)^(1/3)),'OddsRatio_working_3-way'!AN93-'OddsRatio_working_3-way'!R93/3)</f>
        <v>-0.43013129133572781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1.99</v>
      </c>
      <c r="B94" s="4">
        <f>IF('True_Odds_Calculator_3-way'!B93="","",'True_Odds_Calculator_3-way'!B93)</f>
        <v>3.61</v>
      </c>
      <c r="C94" s="4">
        <f>IF('True_Odds_Calculator_3-way'!C93="","",'True_Odds_Calculator_3-way'!C93)</f>
        <v>3.99</v>
      </c>
      <c r="D94" s="9">
        <f t="shared" si="26"/>
        <v>0.49062004064235915</v>
      </c>
      <c r="E94" s="9">
        <f t="shared" si="27"/>
        <v>0.26758210401882182</v>
      </c>
      <c r="F94" s="9">
        <f t="shared" si="28"/>
        <v>0.24179785533881903</v>
      </c>
      <c r="G94" s="9">
        <f t="shared" si="29"/>
        <v>1.0487244075857698</v>
      </c>
      <c r="H94" s="9">
        <f t="shared" si="30"/>
        <v>2.0382371635099124</v>
      </c>
      <c r="I94" s="9">
        <f t="shared" si="31"/>
        <v>3.7371707037988595</v>
      </c>
      <c r="J94" s="9">
        <f t="shared" si="32"/>
        <v>4.1356859786814519</v>
      </c>
      <c r="K94" s="11">
        <f t="shared" si="33"/>
        <v>0.50251256281407031</v>
      </c>
      <c r="L94" s="11">
        <f t="shared" si="34"/>
        <v>0.2770083102493075</v>
      </c>
      <c r="M94" s="11">
        <f t="shared" si="35"/>
        <v>0.25062656641604009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-0.26953409917142424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0.22990702441316058</v>
      </c>
      <c r="Q94" s="11">
        <f>2*'OddsRatio_working_3-way'!K94*'OddsRatio_working_3-way'!L94*'OddsRatio_working_3-way'!M94</f>
        <v>6.9774514237681509E-2</v>
      </c>
      <c r="R94" s="11">
        <f t="shared" si="36"/>
        <v>0</v>
      </c>
      <c r="S94" s="11">
        <f t="shared" si="37"/>
        <v>-0.85297936372399119</v>
      </c>
      <c r="T94" s="11">
        <f t="shared" si="38"/>
        <v>-0.25887082358846469</v>
      </c>
      <c r="U94" s="11">
        <f>'OddsRatio_working_3-way'!S94-'OddsRatio_working_3-way'!R94^2/3</f>
        <v>-0.85297936372399119</v>
      </c>
      <c r="V94" s="11">
        <f>'OddsRatio_working_3-way'!S94*'OddsRatio_working_3-way'!R94/3-2*'OddsRatio_working_3-way'!R94^3/27-'OddsRatio_working_3-way'!T94</f>
        <v>0.25887082358846469</v>
      </c>
      <c r="W94" s="11">
        <f>'OddsRatio_working_3-way'!V94^2+4*'OddsRatio_working_3-way'!U94^3/27</f>
        <v>-2.4927442275267761E-2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0.15160932159718757</v>
      </c>
      <c r="Y94" s="11">
        <f>IF('OddsRatio_working_3-way'!W94&gt;=0,IF('OddsRatio_working_3-way'!V94+SQRT('OddsRatio_working_3-way'!W94)&gt;0,0,PI()),ACOS('OddsRatio_working_3-way'!V94/(2*'OddsRatio_working_3-way'!X94)))</f>
        <v>0.54766418242112369</v>
      </c>
      <c r="Z94" s="11">
        <f>'OddsRatio_working_3-way'!X94^(1/3)*COS('OddsRatio_working_3-way'!Y94/3)</f>
        <v>0.5243622037928849</v>
      </c>
      <c r="AA94" s="11">
        <f>'OddsRatio_working_3-way'!X94^(1/3)*COS(('OddsRatio_working_3-way'!Y94+2*PI())/3)</f>
        <v>-0.34601456989162654</v>
      </c>
      <c r="AB94" s="11">
        <f>'OddsRatio_working_3-way'!X94^(1/3)*COS(('OddsRatio_working_3-way'!Y94+4*PI())/3)</f>
        <v>-0.17834763390125874</v>
      </c>
      <c r="AC94" s="11">
        <f>'OddsRatio_working_3-way'!X94^(1/3)*SIN('OddsRatio_working_3-way'!Y94/3)</f>
        <v>9.6802550628238865E-2</v>
      </c>
      <c r="AD94" s="11">
        <f>'OddsRatio_working_3-way'!X94^(1/3)*SIN(('OddsRatio_working_3-way'!Y94+2*PI())/3)</f>
        <v>0.4057097139549119</v>
      </c>
      <c r="AE94" s="11">
        <f>'OddsRatio_working_3-way'!X94^(1/3)*SIN(('OddsRatio_working_3-way'!Y94+4*PI())/3)</f>
        <v>-0.50251226458315057</v>
      </c>
      <c r="AF94" s="11">
        <f>-'OddsRatio_working_3-way'!U94/(3*'OddsRatio_working_3-way'!X94^(1/3))*COS(('OddsRatio_working_3-way'!Y94)/3)</f>
        <v>0.5243622037928849</v>
      </c>
      <c r="AG94" s="11">
        <f>-'OddsRatio_working_3-way'!U94/(3*'OddsRatio_working_3-way'!X94^(1/3))*COS(('OddsRatio_working_3-way'!Y94+2*PI())/3)</f>
        <v>-0.34601456989162654</v>
      </c>
      <c r="AH94" s="11">
        <f>-'OddsRatio_working_3-way'!U94/(3*'OddsRatio_working_3-way'!X94^(1/3))*COS(('OddsRatio_working_3-way'!Y94+4*PI())/3)</f>
        <v>-0.17834763390125874</v>
      </c>
      <c r="AI94" s="11">
        <f>'OddsRatio_working_3-way'!U94/(3*'OddsRatio_working_3-way'!X94^(1/3))*SIN(('OddsRatio_working_3-way'!Y94)/3)</f>
        <v>-9.6802550628238865E-2</v>
      </c>
      <c r="AJ94" s="11">
        <f>'OddsRatio_working_3-way'!U94/(3*'OddsRatio_working_3-way'!X94^(1/3))*SIN(('OddsRatio_working_3-way'!Y94+2*PI())/3)</f>
        <v>-0.4057097139549119</v>
      </c>
      <c r="AK94" s="11">
        <f>'OddsRatio_working_3-way'!U94/(3*'OddsRatio_working_3-way'!X94^(1/3))*SIN(('OddsRatio_working_3-way'!Y94+4*PI())/3)</f>
        <v>0.50251226458315057</v>
      </c>
      <c r="AL94" s="11">
        <f>'OddsRatio_working_3-way'!Z94+'OddsRatio_working_3-way'!AF94</f>
        <v>1.0487244075857698</v>
      </c>
      <c r="AM94" s="11">
        <f>'OddsRatio_working_3-way'!AA94+'OddsRatio_working_3-way'!AG94</f>
        <v>-0.69202913978325309</v>
      </c>
      <c r="AN94" s="11">
        <f>'OddsRatio_working_3-way'!AB94+'OddsRatio_working_3-way'!AH94</f>
        <v>-0.35669526780251748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1.0487244075857698</v>
      </c>
      <c r="AS94" s="11">
        <f>IF(('OddsRatio_working_3-way'!X94=0),IF(Q94&gt;0,-Q94^(1/3),(-Q94)^(1/3)),'OddsRatio_working_3-way'!AM94-'OddsRatio_working_3-way'!R94/3)</f>
        <v>-0.69202913978325309</v>
      </c>
      <c r="AT94" s="11">
        <f>IF(('OddsRatio_working_3-way'!X94=0),IF(Q94&gt;0,-Q94^(1/3),(-Q94)^(1/3)),'OddsRatio_working_3-way'!AN94-'OddsRatio_working_3-way'!R94/3)</f>
        <v>-0.35669526780251748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2.65</v>
      </c>
      <c r="B95" s="4">
        <f>IF('True_Odds_Calculator_3-way'!B94="","",'True_Odds_Calculator_3-way'!B94)</f>
        <v>3.63</v>
      </c>
      <c r="C95" s="4">
        <f>IF('True_Odds_Calculator_3-way'!C94="","",'True_Odds_Calculator_3-way'!C94)</f>
        <v>2.67</v>
      </c>
      <c r="D95" s="9">
        <f t="shared" si="26"/>
        <v>0.36772995132603364</v>
      </c>
      <c r="E95" s="9">
        <f t="shared" si="27"/>
        <v>0.26733690097289881</v>
      </c>
      <c r="F95" s="9">
        <f t="shared" si="28"/>
        <v>0.36493314770106761</v>
      </c>
      <c r="G95" s="9">
        <f t="shared" si="29"/>
        <v>1.0420526462734845</v>
      </c>
      <c r="H95" s="9">
        <f t="shared" si="30"/>
        <v>2.719386866351249</v>
      </c>
      <c r="I95" s="9">
        <f t="shared" si="31"/>
        <v>3.7405984596992643</v>
      </c>
      <c r="J95" s="9">
        <f t="shared" si="32"/>
        <v>2.7402279192767187</v>
      </c>
      <c r="K95" s="11">
        <f t="shared" si="33"/>
        <v>0.37735849056603776</v>
      </c>
      <c r="L95" s="11">
        <f t="shared" si="34"/>
        <v>0.27548209366391185</v>
      </c>
      <c r="M95" s="11">
        <f t="shared" si="35"/>
        <v>0.37453183520599254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-0.28215802288306002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0.23166114865384438</v>
      </c>
      <c r="Q95" s="11">
        <f>2*'OddsRatio_working_3-way'!K95*'OddsRatio_working_3-way'!L95*'OddsRatio_working_3-way'!M95</f>
        <v>7.7869293665157768E-2</v>
      </c>
      <c r="R95" s="11">
        <f t="shared" si="36"/>
        <v>0</v>
      </c>
      <c r="S95" s="11">
        <f t="shared" si="37"/>
        <v>-0.82103335672243494</v>
      </c>
      <c r="T95" s="11">
        <f t="shared" si="38"/>
        <v>-0.27597759889829743</v>
      </c>
      <c r="U95" s="11">
        <f>'OddsRatio_working_3-way'!S95-'OddsRatio_working_3-way'!R95^2/3</f>
        <v>-0.82103335672243494</v>
      </c>
      <c r="V95" s="11">
        <f>'OddsRatio_working_3-way'!S95*'OddsRatio_working_3-way'!R95/3-2*'OddsRatio_working_3-way'!R95^3/27-'OddsRatio_working_3-way'!T95</f>
        <v>0.27597759889829743</v>
      </c>
      <c r="W95" s="11">
        <f>'OddsRatio_working_3-way'!V95^2+4*'OddsRatio_working_3-way'!U95^3/27</f>
        <v>-5.8297152968765087E-3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0.14317240515419341</v>
      </c>
      <c r="Y95" s="11">
        <f>IF('OddsRatio_working_3-way'!W95&gt;=0,IF('OddsRatio_working_3-way'!V95+SQRT('OddsRatio_working_3-way'!W95)&gt;0,0,PI()),ACOS('OddsRatio_working_3-way'!V95/(2*'OddsRatio_working_3-way'!X95)))</f>
        <v>0.26991089622907194</v>
      </c>
      <c r="Z95" s="11">
        <f>'OddsRatio_working_3-way'!X95^(1/3)*COS('OddsRatio_working_3-way'!Y95/3)</f>
        <v>0.52102632313674224</v>
      </c>
      <c r="AA95" s="11">
        <f>'OddsRatio_working_3-way'!X95^(1/3)*COS(('OddsRatio_working_3-way'!Y95+2*PI())/3)</f>
        <v>-0.30121963684643965</v>
      </c>
      <c r="AB95" s="11">
        <f>'OddsRatio_working_3-way'!X95^(1/3)*COS(('OddsRatio_working_3-way'!Y95+4*PI())/3)</f>
        <v>-0.2198066862903027</v>
      </c>
      <c r="AC95" s="11">
        <f>'OddsRatio_working_3-way'!X95^(1/3)*SIN('OddsRatio_working_3-way'!Y95/3)</f>
        <v>4.700378891910742E-2</v>
      </c>
      <c r="AD95" s="11">
        <f>'OddsRatio_working_3-way'!X95^(1/3)*SIN(('OddsRatio_working_3-way'!Y95+2*PI())/3)</f>
        <v>0.42772013741726489</v>
      </c>
      <c r="AE95" s="11">
        <f>'OddsRatio_working_3-way'!X95^(1/3)*SIN(('OddsRatio_working_3-way'!Y95+4*PI())/3)</f>
        <v>-0.47472392633637228</v>
      </c>
      <c r="AF95" s="11">
        <f>-'OddsRatio_working_3-way'!U95/(3*'OddsRatio_working_3-way'!X95^(1/3))*COS(('OddsRatio_working_3-way'!Y95)/3)</f>
        <v>0.52102632313674235</v>
      </c>
      <c r="AG95" s="11">
        <f>-'OddsRatio_working_3-way'!U95/(3*'OddsRatio_working_3-way'!X95^(1/3))*COS(('OddsRatio_working_3-way'!Y95+2*PI())/3)</f>
        <v>-0.30121963684643971</v>
      </c>
      <c r="AH95" s="11">
        <f>-'OddsRatio_working_3-way'!U95/(3*'OddsRatio_working_3-way'!X95^(1/3))*COS(('OddsRatio_working_3-way'!Y95+4*PI())/3)</f>
        <v>-0.21980668629030273</v>
      </c>
      <c r="AI95" s="11">
        <f>'OddsRatio_working_3-way'!U95/(3*'OddsRatio_working_3-way'!X95^(1/3))*SIN(('OddsRatio_working_3-way'!Y95)/3)</f>
        <v>-4.7003788919107427E-2</v>
      </c>
      <c r="AJ95" s="11">
        <f>'OddsRatio_working_3-way'!U95/(3*'OddsRatio_working_3-way'!X95^(1/3))*SIN(('OddsRatio_working_3-way'!Y95+2*PI())/3)</f>
        <v>-0.427720137417265</v>
      </c>
      <c r="AK95" s="11">
        <f>'OddsRatio_working_3-way'!U95/(3*'OddsRatio_working_3-way'!X95^(1/3))*SIN(('OddsRatio_working_3-way'!Y95+4*PI())/3)</f>
        <v>0.47472392633637234</v>
      </c>
      <c r="AL95" s="11">
        <f>'OddsRatio_working_3-way'!Z95+'OddsRatio_working_3-way'!AF95</f>
        <v>1.0420526462734845</v>
      </c>
      <c r="AM95" s="11">
        <f>'OddsRatio_working_3-way'!AA95+'OddsRatio_working_3-way'!AG95</f>
        <v>-0.60243927369287942</v>
      </c>
      <c r="AN95" s="11">
        <f>'OddsRatio_working_3-way'!AB95+'OddsRatio_working_3-way'!AH95</f>
        <v>-0.4396133725806054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1.0420526462734845</v>
      </c>
      <c r="AS95" s="11">
        <f>IF(('OddsRatio_working_3-way'!X95=0),IF(Q95&gt;0,-Q95^(1/3),(-Q95)^(1/3)),'OddsRatio_working_3-way'!AM95-'OddsRatio_working_3-way'!R95/3)</f>
        <v>-0.60243927369287942</v>
      </c>
      <c r="AT95" s="11">
        <f>IF(('OddsRatio_working_3-way'!X95=0),IF(Q95&gt;0,-Q95^(1/3),(-Q95)^(1/3)),'OddsRatio_working_3-way'!AN95-'OddsRatio_working_3-way'!R95/3)</f>
        <v>-0.4396133725806054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2.4300000000000002</v>
      </c>
      <c r="B96" s="4">
        <f>IF('True_Odds_Calculator_3-way'!B95="","",'True_Odds_Calculator_3-way'!B95)</f>
        <v>3.33</v>
      </c>
      <c r="C96" s="4">
        <f>IF('True_Odds_Calculator_3-way'!C95="","",'True_Odds_Calculator_3-way'!C95)</f>
        <v>3.18</v>
      </c>
      <c r="D96" s="9">
        <f t="shared" si="26"/>
        <v>0.40196546850705522</v>
      </c>
      <c r="E96" s="9">
        <f t="shared" si="27"/>
        <v>0.29204427584225351</v>
      </c>
      <c r="F96" s="9">
        <f t="shared" si="28"/>
        <v>0.30599025565069116</v>
      </c>
      <c r="G96" s="9">
        <f t="shared" si="29"/>
        <v>1.0404027182539985</v>
      </c>
      <c r="H96" s="9">
        <f t="shared" si="30"/>
        <v>2.4877758871032181</v>
      </c>
      <c r="I96" s="9">
        <f t="shared" si="31"/>
        <v>3.4241383335318161</v>
      </c>
      <c r="J96" s="9">
        <f t="shared" si="32"/>
        <v>3.2680779257937171</v>
      </c>
      <c r="K96" s="11">
        <f t="shared" si="33"/>
        <v>0.41152263374485593</v>
      </c>
      <c r="L96" s="11">
        <f t="shared" si="34"/>
        <v>0.3003003003003003</v>
      </c>
      <c r="M96" s="11">
        <f t="shared" si="35"/>
        <v>0.31446540880503143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-0.28227396586741249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0.23083880526228534</v>
      </c>
      <c r="Q96" s="11">
        <f>2*'OddsRatio_working_3-way'!K96*'OddsRatio_working_3-way'!L96*'OddsRatio_working_3-way'!M96</f>
        <v>7.7723503455314924E-2</v>
      </c>
      <c r="R96" s="11">
        <f t="shared" si="36"/>
        <v>0</v>
      </c>
      <c r="S96" s="11">
        <f t="shared" si="37"/>
        <v>-0.81778283928144169</v>
      </c>
      <c r="T96" s="11">
        <f t="shared" si="38"/>
        <v>-0.27534775733381872</v>
      </c>
      <c r="U96" s="11">
        <f>'OddsRatio_working_3-way'!S96-'OddsRatio_working_3-way'!R96^2/3</f>
        <v>-0.81778283928144169</v>
      </c>
      <c r="V96" s="11">
        <f>'OddsRatio_working_3-way'!S96*'OddsRatio_working_3-way'!R96/3-2*'OddsRatio_working_3-way'!R96^3/27-'OddsRatio_working_3-way'!T96</f>
        <v>0.27534775733381872</v>
      </c>
      <c r="W96" s="11">
        <f>'OddsRatio_working_3-way'!V96^2+4*'OddsRatio_working_3-way'!U96^3/27</f>
        <v>-5.2069644381202568E-3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0.14232300578866702</v>
      </c>
      <c r="Y96" s="11">
        <f>IF('OddsRatio_working_3-way'!W96&gt;=0,IF('OddsRatio_working_3-way'!V96+SQRT('OddsRatio_working_3-way'!W96)&gt;0,0,PI()),ACOS('OddsRatio_working_3-way'!V96/(2*'OddsRatio_working_3-way'!X96)))</f>
        <v>0.25630231111374679</v>
      </c>
      <c r="Z96" s="11">
        <f>'OddsRatio_working_3-way'!X96^(1/3)*COS('OddsRatio_working_3-way'!Y96/3)</f>
        <v>0.52020135912699927</v>
      </c>
      <c r="AA96" s="11">
        <f>'OddsRatio_working_3-way'!X96^(1/3)*COS(('OddsRatio_working_3-way'!Y96+2*PI())/3)</f>
        <v>-0.29868330897334511</v>
      </c>
      <c r="AB96" s="11">
        <f>'OddsRatio_working_3-way'!X96^(1/3)*COS(('OddsRatio_working_3-way'!Y96+4*PI())/3)</f>
        <v>-0.22151805015365447</v>
      </c>
      <c r="AC96" s="11">
        <f>'OddsRatio_working_3-way'!X96^(1/3)*SIN('OddsRatio_working_3-way'!Y96/3)</f>
        <v>4.4551382951635722E-2</v>
      </c>
      <c r="AD96" s="11">
        <f>'OddsRatio_working_3-way'!X96^(1/3)*SIN(('OddsRatio_working_3-way'!Y96+2*PI())/3)</f>
        <v>0.42823190061135541</v>
      </c>
      <c r="AE96" s="11">
        <f>'OddsRatio_working_3-way'!X96^(1/3)*SIN(('OddsRatio_working_3-way'!Y96+4*PI())/3)</f>
        <v>-0.47278328356299104</v>
      </c>
      <c r="AF96" s="11">
        <f>-'OddsRatio_working_3-way'!U96/(3*'OddsRatio_working_3-way'!X96^(1/3))*COS(('OddsRatio_working_3-way'!Y96)/3)</f>
        <v>0.52020135912699927</v>
      </c>
      <c r="AG96" s="11">
        <f>-'OddsRatio_working_3-way'!U96/(3*'OddsRatio_working_3-way'!X96^(1/3))*COS(('OddsRatio_working_3-way'!Y96+2*PI())/3)</f>
        <v>-0.29868330897334511</v>
      </c>
      <c r="AH96" s="11">
        <f>-'OddsRatio_working_3-way'!U96/(3*'OddsRatio_working_3-way'!X96^(1/3))*COS(('OddsRatio_working_3-way'!Y96+4*PI())/3)</f>
        <v>-0.22151805015365447</v>
      </c>
      <c r="AI96" s="11">
        <f>'OddsRatio_working_3-way'!U96/(3*'OddsRatio_working_3-way'!X96^(1/3))*SIN(('OddsRatio_working_3-way'!Y96)/3)</f>
        <v>-4.4551382951635722E-2</v>
      </c>
      <c r="AJ96" s="11">
        <f>'OddsRatio_working_3-way'!U96/(3*'OddsRatio_working_3-way'!X96^(1/3))*SIN(('OddsRatio_working_3-way'!Y96+2*PI())/3)</f>
        <v>-0.42823190061135541</v>
      </c>
      <c r="AK96" s="11">
        <f>'OddsRatio_working_3-way'!U96/(3*'OddsRatio_working_3-way'!X96^(1/3))*SIN(('OddsRatio_working_3-way'!Y96+4*PI())/3)</f>
        <v>0.47278328356299104</v>
      </c>
      <c r="AL96" s="11">
        <f>'OddsRatio_working_3-way'!Z96+'OddsRatio_working_3-way'!AF96</f>
        <v>1.0404027182539985</v>
      </c>
      <c r="AM96" s="11">
        <f>'OddsRatio_working_3-way'!AA96+'OddsRatio_working_3-way'!AG96</f>
        <v>-0.59736661794669021</v>
      </c>
      <c r="AN96" s="11">
        <f>'OddsRatio_working_3-way'!AB96+'OddsRatio_working_3-way'!AH96</f>
        <v>-0.44303610030730894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1.0404027182539985</v>
      </c>
      <c r="AS96" s="11">
        <f>IF(('OddsRatio_working_3-way'!X96=0),IF(Q96&gt;0,-Q96^(1/3),(-Q96)^(1/3)),'OddsRatio_working_3-way'!AM96-'OddsRatio_working_3-way'!R96/3)</f>
        <v>-0.59736661794669021</v>
      </c>
      <c r="AT96" s="11">
        <f>IF(('OddsRatio_working_3-way'!X96=0),IF(Q96&gt;0,-Q96^(1/3),(-Q96)^(1/3)),'OddsRatio_working_3-way'!AN96-'OddsRatio_working_3-way'!R96/3)</f>
        <v>-0.44303610030730894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3.54</v>
      </c>
      <c r="B97" s="4">
        <f>IF('True_Odds_Calculator_3-way'!B96="","",'True_Odds_Calculator_3-way'!B96)</f>
        <v>3.98</v>
      </c>
      <c r="C97" s="4">
        <f>IF('True_Odds_Calculator_3-way'!C96="","",'True_Odds_Calculator_3-way'!C96)</f>
        <v>2.02</v>
      </c>
      <c r="D97" s="9">
        <f t="shared" si="26"/>
        <v>0.2734091189520943</v>
      </c>
      <c r="E97" s="9">
        <f t="shared" si="27"/>
        <v>0.24284336298728698</v>
      </c>
      <c r="F97" s="9">
        <f t="shared" si="28"/>
        <v>0.48374751806061872</v>
      </c>
      <c r="G97" s="9">
        <f t="shared" si="29"/>
        <v>1.0462686946351878</v>
      </c>
      <c r="H97" s="9">
        <f t="shared" si="30"/>
        <v>3.6575224843733767</v>
      </c>
      <c r="I97" s="9">
        <f t="shared" si="31"/>
        <v>4.1178807100128596</v>
      </c>
      <c r="J97" s="9">
        <f t="shared" si="32"/>
        <v>2.0671940685278911</v>
      </c>
      <c r="K97" s="11">
        <f t="shared" si="33"/>
        <v>0.2824858757062147</v>
      </c>
      <c r="L97" s="11">
        <f t="shared" si="34"/>
        <v>0.25125628140703515</v>
      </c>
      <c r="M97" s="11">
        <f t="shared" si="35"/>
        <v>0.49504950495049505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-0.2712766719990285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0.2297947195281661</v>
      </c>
      <c r="Q97" s="11">
        <f>2*'OddsRatio_working_3-way'!K97*'OddsRatio_working_3-way'!L97*'OddsRatio_working_3-way'!M97</f>
        <v>7.0273614534607357E-2</v>
      </c>
      <c r="R97" s="11">
        <f t="shared" si="36"/>
        <v>0</v>
      </c>
      <c r="S97" s="11">
        <f t="shared" si="37"/>
        <v>-0.84708617897298977</v>
      </c>
      <c r="T97" s="11">
        <f t="shared" si="38"/>
        <v>-0.25904776115381944</v>
      </c>
      <c r="U97" s="11">
        <f>'OddsRatio_working_3-way'!S97-'OddsRatio_working_3-way'!R97^2/3</f>
        <v>-0.84708617897298977</v>
      </c>
      <c r="V97" s="11">
        <f>'OddsRatio_working_3-way'!S97*'OddsRatio_working_3-way'!R97/3-2*'OddsRatio_working_3-way'!R97^3/27-'OddsRatio_working_3-way'!T97</f>
        <v>0.25904776115381944</v>
      </c>
      <c r="W97" s="11">
        <f>'OddsRatio_working_3-way'!V97^2+4*'OddsRatio_working_3-way'!U97^3/27</f>
        <v>-2.2943282416701669E-2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0.15004084858423386</v>
      </c>
      <c r="Y97" s="11">
        <f>IF('OddsRatio_working_3-way'!W97&gt;=0,IF('OddsRatio_working_3-way'!V97+SQRT('OddsRatio_working_3-way'!W97)&gt;0,0,PI()),ACOS('OddsRatio_working_3-way'!V97/(2*'OddsRatio_working_3-way'!X97)))</f>
        <v>0.52910841880028325</v>
      </c>
      <c r="Z97" s="11">
        <f>'OddsRatio_working_3-way'!X97^(1/3)*COS('OddsRatio_working_3-way'!Y97/3)</f>
        <v>0.5231343473175939</v>
      </c>
      <c r="AA97" s="11">
        <f>'OddsRatio_working_3-way'!X97^(1/3)*COS(('OddsRatio_working_3-way'!Y97+2*PI())/3)</f>
        <v>-0.34230988686372776</v>
      </c>
      <c r="AB97" s="11">
        <f>'OddsRatio_working_3-way'!X97^(1/3)*COS(('OddsRatio_working_3-way'!Y97+4*PI())/3)</f>
        <v>-0.1808244604538658</v>
      </c>
      <c r="AC97" s="11">
        <f>'OddsRatio_working_3-way'!X97^(1/3)*SIN('OddsRatio_working_3-way'!Y97/3)</f>
        <v>9.323365440793524E-2</v>
      </c>
      <c r="AD97" s="11">
        <f>'OddsRatio_working_3-way'!X97^(1/3)*SIN(('OddsRatio_working_3-way'!Y97+2*PI())/3)</f>
        <v>0.40643080716526048</v>
      </c>
      <c r="AE97" s="11">
        <f>'OddsRatio_working_3-way'!X97^(1/3)*SIN(('OddsRatio_working_3-way'!Y97+4*PI())/3)</f>
        <v>-0.49966446157319572</v>
      </c>
      <c r="AF97" s="11">
        <f>-'OddsRatio_working_3-way'!U97/(3*'OddsRatio_working_3-way'!X97^(1/3))*COS(('OddsRatio_working_3-way'!Y97)/3)</f>
        <v>0.5231343473175939</v>
      </c>
      <c r="AG97" s="11">
        <f>-'OddsRatio_working_3-way'!U97/(3*'OddsRatio_working_3-way'!X97^(1/3))*COS(('OddsRatio_working_3-way'!Y97+2*PI())/3)</f>
        <v>-0.34230988686372776</v>
      </c>
      <c r="AH97" s="11">
        <f>-'OddsRatio_working_3-way'!U97/(3*'OddsRatio_working_3-way'!X97^(1/3))*COS(('OddsRatio_working_3-way'!Y97+4*PI())/3)</f>
        <v>-0.1808244604538658</v>
      </c>
      <c r="AI97" s="11">
        <f>'OddsRatio_working_3-way'!U97/(3*'OddsRatio_working_3-way'!X97^(1/3))*SIN(('OddsRatio_working_3-way'!Y97)/3)</f>
        <v>-9.323365440793524E-2</v>
      </c>
      <c r="AJ97" s="11">
        <f>'OddsRatio_working_3-way'!U97/(3*'OddsRatio_working_3-way'!X97^(1/3))*SIN(('OddsRatio_working_3-way'!Y97+2*PI())/3)</f>
        <v>-0.40643080716526048</v>
      </c>
      <c r="AK97" s="11">
        <f>'OddsRatio_working_3-way'!U97/(3*'OddsRatio_working_3-way'!X97^(1/3))*SIN(('OddsRatio_working_3-way'!Y97+4*PI())/3)</f>
        <v>0.49966446157319572</v>
      </c>
      <c r="AL97" s="11">
        <f>'OddsRatio_working_3-way'!Z97+'OddsRatio_working_3-way'!AF97</f>
        <v>1.0462686946351878</v>
      </c>
      <c r="AM97" s="11">
        <f>'OddsRatio_working_3-way'!AA97+'OddsRatio_working_3-way'!AG97</f>
        <v>-0.68461977372745553</v>
      </c>
      <c r="AN97" s="11">
        <f>'OddsRatio_working_3-way'!AB97+'OddsRatio_working_3-way'!AH97</f>
        <v>-0.3616489209077316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1.0462686946351878</v>
      </c>
      <c r="AS97" s="11">
        <f>IF(('OddsRatio_working_3-way'!X97=0),IF(Q97&gt;0,-Q97^(1/3),(-Q97)^(1/3)),'OddsRatio_working_3-way'!AM97-'OddsRatio_working_3-way'!R97/3)</f>
        <v>-0.68461977372745553</v>
      </c>
      <c r="AT97" s="11">
        <f>IF(('OddsRatio_working_3-way'!X97=0),IF(Q97&gt;0,-Q97^(1/3),(-Q97)^(1/3)),'OddsRatio_working_3-way'!AN97-'OddsRatio_working_3-way'!R97/3)</f>
        <v>-0.3616489209077316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1.35</v>
      </c>
      <c r="B98" s="4">
        <f>IF('True_Odds_Calculator_3-way'!B97="","",'True_Odds_Calculator_3-way'!B97)</f>
        <v>5.45</v>
      </c>
      <c r="C98" s="4">
        <f>IF('True_Odds_Calculator_3-way'!C97="","",'True_Odds_Calculator_3-way'!C97)</f>
        <v>9.36</v>
      </c>
      <c r="D98" s="9">
        <f t="shared" si="26"/>
        <v>0.72677750908393579</v>
      </c>
      <c r="E98" s="9">
        <f t="shared" si="27"/>
        <v>0.17301728687354978</v>
      </c>
      <c r="F98" s="9">
        <f t="shared" si="28"/>
        <v>0.10020520404251405</v>
      </c>
      <c r="G98" s="9">
        <f t="shared" si="29"/>
        <v>1.0741054567243848</v>
      </c>
      <c r="H98" s="9">
        <f t="shared" si="30"/>
        <v>1.375936909853535</v>
      </c>
      <c r="I98" s="9">
        <f t="shared" si="31"/>
        <v>5.7797692824235138</v>
      </c>
      <c r="J98" s="9">
        <f t="shared" si="32"/>
        <v>9.9795216182158573</v>
      </c>
      <c r="K98" s="11">
        <f t="shared" si="33"/>
        <v>0.7407407407407407</v>
      </c>
      <c r="L98" s="11">
        <f t="shared" si="34"/>
        <v>0.18348623853211007</v>
      </c>
      <c r="M98" s="11">
        <f t="shared" si="35"/>
        <v>0.10683760683760685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-0.18907243321106715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0.19109519619203613</v>
      </c>
      <c r="Q98" s="11">
        <f>2*'OddsRatio_working_3-way'!K98*'OddsRatio_working_3-way'!L98*'OddsRatio_working_3-way'!M98</f>
        <v>2.9041823129488772E-2</v>
      </c>
      <c r="R98" s="11">
        <f t="shared" si="36"/>
        <v>0</v>
      </c>
      <c r="S98" s="11">
        <f t="shared" si="37"/>
        <v>-1.0106983495510999</v>
      </c>
      <c r="T98" s="11">
        <f t="shared" si="38"/>
        <v>-0.15360157288010637</v>
      </c>
      <c r="U98" s="11">
        <f>'OddsRatio_working_3-way'!S98-'OddsRatio_working_3-way'!R98^2/3</f>
        <v>-1.0106983495510999</v>
      </c>
      <c r="V98" s="11">
        <f>'OddsRatio_working_3-way'!S98*'OddsRatio_working_3-way'!R98/3-2*'OddsRatio_working_3-way'!R98^3/27-'OddsRatio_working_3-way'!T98</f>
        <v>0.15360157288010637</v>
      </c>
      <c r="W98" s="11">
        <f>'OddsRatio_working_3-way'!V98^2+4*'OddsRatio_working_3-way'!U98^3/27</f>
        <v>-0.1293605771315515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0.19554668261235866</v>
      </c>
      <c r="Y98" s="11">
        <f>IF('OddsRatio_working_3-way'!W98&gt;=0,IF('OddsRatio_working_3-way'!V98+SQRT('OddsRatio_working_3-way'!W98)&gt;0,0,PI()),ACOS('OddsRatio_working_3-way'!V98/(2*'OddsRatio_working_3-way'!X98)))</f>
        <v>1.1671773160646168</v>
      </c>
      <c r="Z98" s="11">
        <f>'OddsRatio_working_3-way'!X98^(1/3)*COS('OddsRatio_working_3-way'!Y98/3)</f>
        <v>0.53705272836219231</v>
      </c>
      <c r="AA98" s="11">
        <f>'OddsRatio_working_3-way'!X98^(1/3)*COS(('OddsRatio_working_3-way'!Y98+2*PI())/3)</f>
        <v>-0.45919718682268168</v>
      </c>
      <c r="AB98" s="11">
        <f>'OddsRatio_working_3-way'!X98^(1/3)*COS(('OddsRatio_working_3-way'!Y98+4*PI())/3)</f>
        <v>-7.7855541539510478E-2</v>
      </c>
      <c r="AC98" s="11">
        <f>'OddsRatio_working_3-way'!X98^(1/3)*SIN('OddsRatio_working_3-way'!Y98/3)</f>
        <v>0.2201677015574536</v>
      </c>
      <c r="AD98" s="11">
        <f>'OddsRatio_working_3-way'!X98^(1/3)*SIN(('OddsRatio_working_3-way'!Y98+2*PI())/3)</f>
        <v>0.3550174551546752</v>
      </c>
      <c r="AE98" s="11">
        <f>'OddsRatio_working_3-way'!X98^(1/3)*SIN(('OddsRatio_working_3-way'!Y98+4*PI())/3)</f>
        <v>-0.57518515671212889</v>
      </c>
      <c r="AF98" s="11">
        <f>-'OddsRatio_working_3-way'!U98/(3*'OddsRatio_working_3-way'!X98^(1/3))*COS(('OddsRatio_working_3-way'!Y98)/3)</f>
        <v>0.53705272836219242</v>
      </c>
      <c r="AG98" s="11">
        <f>-'OddsRatio_working_3-way'!U98/(3*'OddsRatio_working_3-way'!X98^(1/3))*COS(('OddsRatio_working_3-way'!Y98+2*PI())/3)</f>
        <v>-0.45919718682268174</v>
      </c>
      <c r="AH98" s="11">
        <f>-'OddsRatio_working_3-way'!U98/(3*'OddsRatio_working_3-way'!X98^(1/3))*COS(('OddsRatio_working_3-way'!Y98+4*PI())/3)</f>
        <v>-7.7855541539510506E-2</v>
      </c>
      <c r="AI98" s="11">
        <f>'OddsRatio_working_3-way'!U98/(3*'OddsRatio_working_3-way'!X98^(1/3))*SIN(('OddsRatio_working_3-way'!Y98)/3)</f>
        <v>-0.22016770155745366</v>
      </c>
      <c r="AJ98" s="11">
        <f>'OddsRatio_working_3-way'!U98/(3*'OddsRatio_working_3-way'!X98^(1/3))*SIN(('OddsRatio_working_3-way'!Y98+2*PI())/3)</f>
        <v>-0.35501745515467531</v>
      </c>
      <c r="AK98" s="11">
        <f>'OddsRatio_working_3-way'!U98/(3*'OddsRatio_working_3-way'!X98^(1/3))*SIN(('OddsRatio_working_3-way'!Y98+4*PI())/3)</f>
        <v>0.575185156712129</v>
      </c>
      <c r="AL98" s="11">
        <f>'OddsRatio_working_3-way'!Z98+'OddsRatio_working_3-way'!AF98</f>
        <v>1.0741054567243848</v>
      </c>
      <c r="AM98" s="11">
        <f>'OddsRatio_working_3-way'!AA98+'OddsRatio_working_3-way'!AG98</f>
        <v>-0.91839437364536347</v>
      </c>
      <c r="AN98" s="11">
        <f>'OddsRatio_working_3-way'!AB98+'OddsRatio_working_3-way'!AH98</f>
        <v>-0.15571108307902098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1.0741054567243848</v>
      </c>
      <c r="AS98" s="11">
        <f>IF(('OddsRatio_working_3-way'!X98=0),IF(Q98&gt;0,-Q98^(1/3),(-Q98)^(1/3)),'OddsRatio_working_3-way'!AM98-'OddsRatio_working_3-way'!R98/3)</f>
        <v>-0.91839437364536347</v>
      </c>
      <c r="AT98" s="11">
        <f>IF(('OddsRatio_working_3-way'!X98=0),IF(Q98&gt;0,-Q98^(1/3),(-Q98)^(1/3)),'OddsRatio_working_3-way'!AN98-'OddsRatio_working_3-way'!R98/3)</f>
        <v>-0.15571108307902098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1.62</v>
      </c>
      <c r="B99" s="4">
        <f>IF('True_Odds_Calculator_3-way'!B98="","",'True_Odds_Calculator_3-way'!B98)</f>
        <v>4.04</v>
      </c>
      <c r="C99" s="4">
        <f>IF('True_Odds_Calculator_3-way'!C98="","",'True_Odds_Calculator_3-way'!C98)</f>
        <v>5.47</v>
      </c>
      <c r="D99" s="9">
        <f t="shared" si="26"/>
        <v>0.59722562766410792</v>
      </c>
      <c r="E99" s="9">
        <f t="shared" si="27"/>
        <v>0.23219203791471218</v>
      </c>
      <c r="F99" s="9">
        <f t="shared" si="28"/>
        <v>0.17058233442117984</v>
      </c>
      <c r="G99" s="9">
        <f t="shared" si="29"/>
        <v>1.0877565434584762</v>
      </c>
      <c r="H99" s="9">
        <f t="shared" si="30"/>
        <v>1.6744090569442556</v>
      </c>
      <c r="I99" s="9">
        <f t="shared" si="31"/>
        <v>4.3067798921137674</v>
      </c>
      <c r="J99" s="9">
        <f t="shared" si="32"/>
        <v>5.8622717492593885</v>
      </c>
      <c r="K99" s="11">
        <f t="shared" si="33"/>
        <v>0.61728395061728392</v>
      </c>
      <c r="L99" s="11">
        <f t="shared" si="34"/>
        <v>0.24752475247524752</v>
      </c>
      <c r="M99" s="11">
        <f t="shared" si="35"/>
        <v>0.18281535648994515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-0.2353363916525717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0.22709461683523624</v>
      </c>
      <c r="Q99" s="11">
        <f>2*'OddsRatio_working_3-way'!K99*'OddsRatio_working_3-way'!L99*'OddsRatio_working_3-way'!M99</f>
        <v>5.586583439981211E-2</v>
      </c>
      <c r="R99" s="11">
        <f t="shared" si="36"/>
        <v>0</v>
      </c>
      <c r="S99" s="11">
        <f t="shared" si="37"/>
        <v>-0.96497874910267667</v>
      </c>
      <c r="T99" s="11">
        <f t="shared" si="38"/>
        <v>-0.23738714615071996</v>
      </c>
      <c r="U99" s="11">
        <f>'OddsRatio_working_3-way'!S99-'OddsRatio_working_3-way'!R99^2/3</f>
        <v>-0.96497874910267667</v>
      </c>
      <c r="V99" s="11">
        <f>'OddsRatio_working_3-way'!S99*'OddsRatio_working_3-way'!R99/3-2*'OddsRatio_working_3-way'!R99^3/27-'OddsRatio_working_3-way'!T99</f>
        <v>0.23738714615071996</v>
      </c>
      <c r="W99" s="11">
        <f>'OddsRatio_working_3-way'!V99^2+4*'OddsRatio_working_3-way'!U99^3/27</f>
        <v>-7.6769232947127009E-2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0.18242936311399427</v>
      </c>
      <c r="Y99" s="11">
        <f>IF('OddsRatio_working_3-way'!W99&gt;=0,IF('OddsRatio_working_3-way'!V99+SQRT('OddsRatio_working_3-way'!W99)&gt;0,0,PI()),ACOS('OddsRatio_working_3-way'!V99/(2*'OddsRatio_working_3-way'!X99)))</f>
        <v>0.86238577765748758</v>
      </c>
      <c r="Z99" s="11">
        <f>'OddsRatio_working_3-way'!X99^(1/3)*COS('OddsRatio_working_3-way'!Y99/3)</f>
        <v>0.54387827172923819</v>
      </c>
      <c r="AA99" s="11">
        <f>'OddsRatio_working_3-way'!X99^(1/3)*COS(('OddsRatio_working_3-way'!Y99+2*PI())/3)</f>
        <v>-0.41119432044056908</v>
      </c>
      <c r="AB99" s="11">
        <f>'OddsRatio_working_3-way'!X99^(1/3)*COS(('OddsRatio_working_3-way'!Y99+4*PI())/3)</f>
        <v>-0.13268395128866906</v>
      </c>
      <c r="AC99" s="11">
        <f>'OddsRatio_working_3-way'!X99^(1/3)*SIN('OddsRatio_working_3-way'!Y99/3)</f>
        <v>0.16079803660195152</v>
      </c>
      <c r="AD99" s="11">
        <f>'OddsRatio_working_3-way'!X99^(1/3)*SIN(('OddsRatio_working_3-way'!Y99+2*PI())/3)</f>
        <v>0.39061338158292047</v>
      </c>
      <c r="AE99" s="11">
        <f>'OddsRatio_working_3-way'!X99^(1/3)*SIN(('OddsRatio_working_3-way'!Y99+4*PI())/3)</f>
        <v>-0.55141141818487194</v>
      </c>
      <c r="AF99" s="11">
        <f>-'OddsRatio_working_3-way'!U99/(3*'OddsRatio_working_3-way'!X99^(1/3))*COS(('OddsRatio_working_3-way'!Y99)/3)</f>
        <v>0.54387827172923808</v>
      </c>
      <c r="AG99" s="11">
        <f>-'OddsRatio_working_3-way'!U99/(3*'OddsRatio_working_3-way'!X99^(1/3))*COS(('OddsRatio_working_3-way'!Y99+2*PI())/3)</f>
        <v>-0.41119432044056897</v>
      </c>
      <c r="AH99" s="11">
        <f>-'OddsRatio_working_3-way'!U99/(3*'OddsRatio_working_3-way'!X99^(1/3))*COS(('OddsRatio_working_3-way'!Y99+4*PI())/3)</f>
        <v>-0.13268395128866903</v>
      </c>
      <c r="AI99" s="11">
        <f>'OddsRatio_working_3-way'!U99/(3*'OddsRatio_working_3-way'!X99^(1/3))*SIN(('OddsRatio_working_3-way'!Y99)/3)</f>
        <v>-0.16079803660195149</v>
      </c>
      <c r="AJ99" s="11">
        <f>'OddsRatio_working_3-way'!U99/(3*'OddsRatio_working_3-way'!X99^(1/3))*SIN(('OddsRatio_working_3-way'!Y99+2*PI())/3)</f>
        <v>-0.39061338158292042</v>
      </c>
      <c r="AK99" s="11">
        <f>'OddsRatio_working_3-way'!U99/(3*'OddsRatio_working_3-way'!X99^(1/3))*SIN(('OddsRatio_working_3-way'!Y99+4*PI())/3)</f>
        <v>0.55141141818487183</v>
      </c>
      <c r="AL99" s="11">
        <f>'OddsRatio_working_3-way'!Z99+'OddsRatio_working_3-way'!AF99</f>
        <v>1.0877565434584762</v>
      </c>
      <c r="AM99" s="11">
        <f>'OddsRatio_working_3-way'!AA99+'OddsRatio_working_3-way'!AG99</f>
        <v>-0.82238864088113806</v>
      </c>
      <c r="AN99" s="11">
        <f>'OddsRatio_working_3-way'!AB99+'OddsRatio_working_3-way'!AH99</f>
        <v>-0.26536790257733811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1.0877565434584762</v>
      </c>
      <c r="AS99" s="11">
        <f>IF(('OddsRatio_working_3-way'!X99=0),IF(Q99&gt;0,-Q99^(1/3),(-Q99)^(1/3)),'OddsRatio_working_3-way'!AM99-'OddsRatio_working_3-way'!R99/3)</f>
        <v>-0.82238864088113806</v>
      </c>
      <c r="AT99" s="11">
        <f>IF(('OddsRatio_working_3-way'!X99=0),IF(Q99&gt;0,-Q99^(1/3),(-Q99)^(1/3)),'OddsRatio_working_3-way'!AN99-'OddsRatio_working_3-way'!R99/3)</f>
        <v>-0.26536790257733811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1.97</v>
      </c>
      <c r="B100" s="4">
        <f>IF('True_Odds_Calculator_3-way'!B99="","",'True_Odds_Calculator_3-way'!B99)</f>
        <v>3.56</v>
      </c>
      <c r="C100" s="4">
        <f>IF('True_Odds_Calculator_3-way'!C99="","",'True_Odds_Calculator_3-way'!C99)</f>
        <v>3.87</v>
      </c>
      <c r="D100" s="9">
        <f t="shared" si="26"/>
        <v>0.48920155782392705</v>
      </c>
      <c r="E100" s="9">
        <f t="shared" si="27"/>
        <v>0.26626283580164511</v>
      </c>
      <c r="F100" s="9">
        <f t="shared" si="28"/>
        <v>0.24453560637442778</v>
      </c>
      <c r="G100" s="9">
        <f t="shared" si="29"/>
        <v>1.0764404236214911</v>
      </c>
      <c r="H100" s="9">
        <f t="shared" si="30"/>
        <v>2.0441472109128465</v>
      </c>
      <c r="I100" s="9">
        <f t="shared" si="31"/>
        <v>3.7556874844710171</v>
      </c>
      <c r="J100" s="9">
        <f t="shared" si="32"/>
        <v>4.0893840157936792</v>
      </c>
      <c r="K100" s="11">
        <f t="shared" si="33"/>
        <v>0.50761421319796951</v>
      </c>
      <c r="L100" s="11">
        <f t="shared" si="34"/>
        <v>0.2808988764044944</v>
      </c>
      <c r="M100" s="11">
        <f t="shared" si="35"/>
        <v>0.25839793281653745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-0.26258287988792184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0.23580487794813201</v>
      </c>
      <c r="Q100" s="11">
        <f>2*'OddsRatio_working_3-way'!K100*'OddsRatio_working_3-way'!L100*'OddsRatio_working_3-way'!M100</f>
        <v>7.3689024358791252E-2</v>
      </c>
      <c r="R100" s="11">
        <f t="shared" si="36"/>
        <v>0</v>
      </c>
      <c r="S100" s="11">
        <f t="shared" si="37"/>
        <v>-0.89802076224002314</v>
      </c>
      <c r="T100" s="11">
        <f t="shared" si="38"/>
        <v>-0.28063148820000722</v>
      </c>
      <c r="U100" s="11">
        <f>'OddsRatio_working_3-way'!S100-'OddsRatio_working_3-way'!R100^2/3</f>
        <v>-0.89802076224002314</v>
      </c>
      <c r="V100" s="11">
        <f>'OddsRatio_working_3-way'!S100*'OddsRatio_working_3-way'!R100/3-2*'OddsRatio_working_3-way'!R100^3/27-'OddsRatio_working_3-way'!T100</f>
        <v>0.28063148820000722</v>
      </c>
      <c r="W100" s="11">
        <f>'OddsRatio_working_3-way'!V100^2+4*'OddsRatio_working_3-way'!U100^3/27</f>
        <v>-2.8535008041245355E-2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0.16377502878231784</v>
      </c>
      <c r="Y100" s="11">
        <f>IF('OddsRatio_working_3-way'!W100&gt;=0,IF('OddsRatio_working_3-way'!V100+SQRT('OddsRatio_working_3-way'!W100)&gt;0,0,PI()),ACOS('OddsRatio_working_3-way'!V100/(2*'OddsRatio_working_3-way'!X100)))</f>
        <v>0.54184413589853819</v>
      </c>
      <c r="Z100" s="11">
        <f>'OddsRatio_working_3-way'!X100^(1/3)*COS('OddsRatio_working_3-way'!Y100/3)</f>
        <v>0.53822021181074564</v>
      </c>
      <c r="AA100" s="11">
        <f>'OddsRatio_working_3-way'!X100^(1/3)*COS(('OddsRatio_working_3-way'!Y100+2*PI())/3)</f>
        <v>-0.3542244011724015</v>
      </c>
      <c r="AB100" s="11">
        <f>'OddsRatio_working_3-way'!X100^(1/3)*COS(('OddsRatio_working_3-way'!Y100+4*PI())/3)</f>
        <v>-0.18399581063834422</v>
      </c>
      <c r="AC100" s="11">
        <f>'OddsRatio_working_3-way'!X100^(1/3)*SIN('OddsRatio_working_3-way'!Y100/3)</f>
        <v>9.8281522568608629E-2</v>
      </c>
      <c r="AD100" s="11">
        <f>'OddsRatio_working_3-way'!X100^(1/3)*SIN(('OddsRatio_working_3-way'!Y100+2*PI())/3)</f>
        <v>0.41697161497404273</v>
      </c>
      <c r="AE100" s="11">
        <f>'OddsRatio_working_3-way'!X100^(1/3)*SIN(('OddsRatio_working_3-way'!Y100+4*PI())/3)</f>
        <v>-0.51525313754265134</v>
      </c>
      <c r="AF100" s="11">
        <f>-'OddsRatio_working_3-way'!U100/(3*'OddsRatio_working_3-way'!X100^(1/3))*COS(('OddsRatio_working_3-way'!Y100)/3)</f>
        <v>0.53822021181074553</v>
      </c>
      <c r="AG100" s="11">
        <f>-'OddsRatio_working_3-way'!U100/(3*'OddsRatio_working_3-way'!X100^(1/3))*COS(('OddsRatio_working_3-way'!Y100+2*PI())/3)</f>
        <v>-0.35422440117240145</v>
      </c>
      <c r="AH100" s="11">
        <f>-'OddsRatio_working_3-way'!U100/(3*'OddsRatio_working_3-way'!X100^(1/3))*COS(('OddsRatio_working_3-way'!Y100+4*PI())/3)</f>
        <v>-0.18399581063834416</v>
      </c>
      <c r="AI100" s="11">
        <f>'OddsRatio_working_3-way'!U100/(3*'OddsRatio_working_3-way'!X100^(1/3))*SIN(('OddsRatio_working_3-way'!Y100)/3)</f>
        <v>-9.8281522568608615E-2</v>
      </c>
      <c r="AJ100" s="11">
        <f>'OddsRatio_working_3-way'!U100/(3*'OddsRatio_working_3-way'!X100^(1/3))*SIN(('OddsRatio_working_3-way'!Y100+2*PI())/3)</f>
        <v>-0.41697161497404261</v>
      </c>
      <c r="AK100" s="11">
        <f>'OddsRatio_working_3-way'!U100/(3*'OddsRatio_working_3-way'!X100^(1/3))*SIN(('OddsRatio_working_3-way'!Y100+4*PI())/3)</f>
        <v>0.51525313754265123</v>
      </c>
      <c r="AL100" s="11">
        <f>'OddsRatio_working_3-way'!Z100+'OddsRatio_working_3-way'!AF100</f>
        <v>1.0764404236214911</v>
      </c>
      <c r="AM100" s="11">
        <f>'OddsRatio_working_3-way'!AA100+'OddsRatio_working_3-way'!AG100</f>
        <v>-0.70844880234480301</v>
      </c>
      <c r="AN100" s="11">
        <f>'OddsRatio_working_3-way'!AB100+'OddsRatio_working_3-way'!AH100</f>
        <v>-0.36799162127668839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1.0764404236214911</v>
      </c>
      <c r="AS100" s="11">
        <f>IF(('OddsRatio_working_3-way'!X100=0),IF(Q100&gt;0,-Q100^(1/3),(-Q100)^(1/3)),'OddsRatio_working_3-way'!AM100-'OddsRatio_working_3-way'!R100/3)</f>
        <v>-0.70844880234480301</v>
      </c>
      <c r="AT100" s="11">
        <f>IF(('OddsRatio_working_3-way'!X100=0),IF(Q100&gt;0,-Q100^(1/3),(-Q100)^(1/3)),'OddsRatio_working_3-way'!AN100-'OddsRatio_working_3-way'!R100/3)</f>
        <v>-0.36799162127668839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1.63</v>
      </c>
      <c r="B101" s="4">
        <f>IF('True_Odds_Calculator_3-way'!B100="","",'True_Odds_Calculator_3-way'!B100)</f>
        <v>3.83</v>
      </c>
      <c r="C101" s="4">
        <f>IF('True_Odds_Calculator_3-way'!C100="","",'True_Odds_Calculator_3-way'!C100)</f>
        <v>5.67</v>
      </c>
      <c r="D101" s="9">
        <f t="shared" si="26"/>
        <v>0.59206553060016587</v>
      </c>
      <c r="E101" s="9">
        <f t="shared" si="27"/>
        <v>0.2441977543951262</v>
      </c>
      <c r="F101" s="9">
        <f t="shared" si="28"/>
        <v>0.16373671500470807</v>
      </c>
      <c r="G101" s="9">
        <f t="shared" si="29"/>
        <v>1.0936543293392091</v>
      </c>
      <c r="H101" s="9">
        <f t="shared" si="30"/>
        <v>1.6890022274837018</v>
      </c>
      <c r="I101" s="9">
        <f t="shared" si="31"/>
        <v>4.095041752029962</v>
      </c>
      <c r="J101" s="9">
        <f t="shared" si="32"/>
        <v>6.1073657180141065</v>
      </c>
      <c r="K101" s="11">
        <f t="shared" si="33"/>
        <v>0.61349693251533743</v>
      </c>
      <c r="L101" s="11">
        <f t="shared" si="34"/>
        <v>0.2610966057441253</v>
      </c>
      <c r="M101" s="11">
        <f t="shared" si="35"/>
        <v>0.17636684303350969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-0.2352200989212635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0.22967890465367596</v>
      </c>
      <c r="Q101" s="11">
        <f>2*'OddsRatio_working_3-way'!K101*'OddsRatio_working_3-way'!L101*'OddsRatio_working_3-way'!M101</f>
        <v>5.6501575560559889E-2</v>
      </c>
      <c r="R101" s="11">
        <f t="shared" si="36"/>
        <v>0</v>
      </c>
      <c r="S101" s="11">
        <f t="shared" si="37"/>
        <v>-0.97644251365848478</v>
      </c>
      <c r="T101" s="11">
        <f t="shared" si="38"/>
        <v>-0.24020726043259155</v>
      </c>
      <c r="U101" s="11">
        <f>'OddsRatio_working_3-way'!S101-'OddsRatio_working_3-way'!R101^2/3</f>
        <v>-0.97644251365848478</v>
      </c>
      <c r="V101" s="11">
        <f>'OddsRatio_working_3-way'!S101*'OddsRatio_working_3-way'!R101/3-2*'OddsRatio_working_3-way'!R101^3/27-'OddsRatio_working_3-way'!T101</f>
        <v>0.24020726043259155</v>
      </c>
      <c r="W101" s="11">
        <f>'OddsRatio_working_3-way'!V101^2+4*'OddsRatio_working_3-way'!U101^3/27</f>
        <v>-8.0223336200651363E-2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0.18568983828226993</v>
      </c>
      <c r="Y101" s="11">
        <f>IF('OddsRatio_working_3-way'!W101&gt;=0,IF('OddsRatio_working_3-way'!V101+SQRT('OddsRatio_working_3-way'!W101)&gt;0,0,PI()),ACOS('OddsRatio_working_3-way'!V101/(2*'OddsRatio_working_3-way'!X101)))</f>
        <v>0.86741917161190296</v>
      </c>
      <c r="Z101" s="11">
        <f>'OddsRatio_working_3-way'!X101^(1/3)*COS('OddsRatio_working_3-way'!Y101/3)</f>
        <v>0.54682716466960468</v>
      </c>
      <c r="AA101" s="11">
        <f>'OddsRatio_working_3-way'!X101^(1/3)*COS(('OddsRatio_working_3-way'!Y101+2*PI())/3)</f>
        <v>-0.41428823370676487</v>
      </c>
      <c r="AB101" s="11">
        <f>'OddsRatio_working_3-way'!X101^(1/3)*COS(('OddsRatio_working_3-way'!Y101+4*PI())/3)</f>
        <v>-0.13253893096283967</v>
      </c>
      <c r="AC101" s="11">
        <f>'OddsRatio_working_3-way'!X101^(1/3)*SIN('OddsRatio_working_3-way'!Y101/3)</f>
        <v>0.1626680357831945</v>
      </c>
      <c r="AD101" s="11">
        <f>'OddsRatio_working_3-way'!X101^(1/3)*SIN(('OddsRatio_working_3-way'!Y101+2*PI())/3)</f>
        <v>0.39223219819169686</v>
      </c>
      <c r="AE101" s="11">
        <f>'OddsRatio_working_3-way'!X101^(1/3)*SIN(('OddsRatio_working_3-way'!Y101+4*PI())/3)</f>
        <v>-0.55490023397489141</v>
      </c>
      <c r="AF101" s="11">
        <f>-'OddsRatio_working_3-way'!U101/(3*'OddsRatio_working_3-way'!X101^(1/3))*COS(('OddsRatio_working_3-way'!Y101)/3)</f>
        <v>0.54682716466960457</v>
      </c>
      <c r="AG101" s="11">
        <f>-'OddsRatio_working_3-way'!U101/(3*'OddsRatio_working_3-way'!X101^(1/3))*COS(('OddsRatio_working_3-way'!Y101+2*PI())/3)</f>
        <v>-0.41428823370676482</v>
      </c>
      <c r="AH101" s="11">
        <f>-'OddsRatio_working_3-way'!U101/(3*'OddsRatio_working_3-way'!X101^(1/3))*COS(('OddsRatio_working_3-way'!Y101+4*PI())/3)</f>
        <v>-0.13253893096283964</v>
      </c>
      <c r="AI101" s="11">
        <f>'OddsRatio_working_3-way'!U101/(3*'OddsRatio_working_3-way'!X101^(1/3))*SIN(('OddsRatio_working_3-way'!Y101)/3)</f>
        <v>-0.16266803578319447</v>
      </c>
      <c r="AJ101" s="11">
        <f>'OddsRatio_working_3-way'!U101/(3*'OddsRatio_working_3-way'!X101^(1/3))*SIN(('OddsRatio_working_3-way'!Y101+2*PI())/3)</f>
        <v>-0.39223219819169675</v>
      </c>
      <c r="AK101" s="11">
        <f>'OddsRatio_working_3-way'!U101/(3*'OddsRatio_working_3-way'!X101^(1/3))*SIN(('OddsRatio_working_3-way'!Y101+4*PI())/3)</f>
        <v>0.5549002339748913</v>
      </c>
      <c r="AL101" s="11">
        <f>'OddsRatio_working_3-way'!Z101+'OddsRatio_working_3-way'!AF101</f>
        <v>1.0936543293392091</v>
      </c>
      <c r="AM101" s="11">
        <f>'OddsRatio_working_3-way'!AA101+'OddsRatio_working_3-way'!AG101</f>
        <v>-0.82857646741352964</v>
      </c>
      <c r="AN101" s="11">
        <f>'OddsRatio_working_3-way'!AB101+'OddsRatio_working_3-way'!AH101</f>
        <v>-0.26507786192567928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1.0936543293392091</v>
      </c>
      <c r="AS101" s="11">
        <f>IF(('OddsRatio_working_3-way'!X101=0),IF(Q101&gt;0,-Q101^(1/3),(-Q101)^(1/3)),'OddsRatio_working_3-way'!AM101-'OddsRatio_working_3-way'!R101/3)</f>
        <v>-0.82857646741352964</v>
      </c>
      <c r="AT101" s="11">
        <f>IF(('OddsRatio_working_3-way'!X101=0),IF(Q101&gt;0,-Q101^(1/3),(-Q101)^(1/3)),'OddsRatio_working_3-way'!AN101-'OddsRatio_working_3-way'!R101/3)</f>
        <v>-0.26507786192567928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3.29</v>
      </c>
      <c r="B102" s="4">
        <f>IF('True_Odds_Calculator_3-way'!B101="","",'True_Odds_Calculator_3-way'!B101)</f>
        <v>3.47</v>
      </c>
      <c r="C102" s="4">
        <f>IF('True_Odds_Calculator_3-way'!C101="","",'True_Odds_Calculator_3-way'!C101)</f>
        <v>2.23</v>
      </c>
      <c r="D102" s="9">
        <f t="shared" si="26"/>
        <v>0.29106562134979908</v>
      </c>
      <c r="E102" s="9">
        <f t="shared" si="27"/>
        <v>0.27570235580611158</v>
      </c>
      <c r="F102" s="9">
        <f t="shared" si="28"/>
        <v>0.43323202284408935</v>
      </c>
      <c r="G102" s="9">
        <f t="shared" si="29"/>
        <v>1.0636032172148904</v>
      </c>
      <c r="H102" s="9">
        <f t="shared" si="30"/>
        <v>3.4356513674220985</v>
      </c>
      <c r="I102" s="9">
        <f t="shared" si="31"/>
        <v>3.6270999465207785</v>
      </c>
      <c r="J102" s="9">
        <f t="shared" si="32"/>
        <v>2.3082319571743151</v>
      </c>
      <c r="K102" s="11">
        <f t="shared" si="33"/>
        <v>0.303951367781155</v>
      </c>
      <c r="L102" s="11">
        <f t="shared" si="34"/>
        <v>0.28818443804034583</v>
      </c>
      <c r="M102" s="11">
        <f t="shared" si="35"/>
        <v>0.44843049327354262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-0.27327966161513451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0.23528627092039628</v>
      </c>
      <c r="Q102" s="11">
        <f>2*'OddsRatio_working_3-way'!K102*'OddsRatio_working_3-way'!L102*'OddsRatio_working_3-way'!M102</f>
        <v>7.8559689789781728E-2</v>
      </c>
      <c r="R102" s="11">
        <f t="shared" si="36"/>
        <v>0</v>
      </c>
      <c r="S102" s="11">
        <f t="shared" si="37"/>
        <v>-0.86097249070717485</v>
      </c>
      <c r="T102" s="11">
        <f t="shared" si="38"/>
        <v>-0.28746994681374788</v>
      </c>
      <c r="U102" s="11">
        <f>'OddsRatio_working_3-way'!S102-'OddsRatio_working_3-way'!R102^2/3</f>
        <v>-0.86097249070717485</v>
      </c>
      <c r="V102" s="11">
        <f>'OddsRatio_working_3-way'!S102*'OddsRatio_working_3-way'!R102/3-2*'OddsRatio_working_3-way'!R102^3/27-'OddsRatio_working_3-way'!T102</f>
        <v>0.28746994681374788</v>
      </c>
      <c r="W102" s="11">
        <f>'OddsRatio_working_3-way'!V102^2+4*'OddsRatio_working_3-way'!U102^3/27</f>
        <v>-1.1911578316722307E-2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0.1537453646763223</v>
      </c>
      <c r="Y102" s="11">
        <f>IF('OddsRatio_working_3-way'!W102&gt;=0,IF('OddsRatio_working_3-way'!V102+SQRT('OddsRatio_working_3-way'!W102)&gt;0,0,PI()),ACOS('OddsRatio_working_3-way'!V102/(2*'OddsRatio_working_3-way'!X102)))</f>
        <v>0.36284786282790771</v>
      </c>
      <c r="Z102" s="11">
        <f>'OddsRatio_working_3-way'!X102^(1/3)*COS('OddsRatio_working_3-way'!Y102/3)</f>
        <v>0.53180160860744519</v>
      </c>
      <c r="AA102" s="11">
        <f>'OddsRatio_working_3-way'!X102^(1/3)*COS(('OddsRatio_working_3-way'!Y102+2*PI())/3)</f>
        <v>-0.32187766995993766</v>
      </c>
      <c r="AB102" s="11">
        <f>'OddsRatio_working_3-way'!X102^(1/3)*COS(('OddsRatio_working_3-way'!Y102+4*PI())/3)</f>
        <v>-0.2099239386475075</v>
      </c>
      <c r="AC102" s="11">
        <f>'OddsRatio_working_3-way'!X102^(1/3)*SIN('OddsRatio_working_3-way'!Y102/3)</f>
        <v>6.4636516910014638E-2</v>
      </c>
      <c r="AD102" s="11">
        <f>'OddsRatio_working_3-way'!X102^(1/3)*SIN(('OddsRatio_working_3-way'!Y102+2*PI())/3)</f>
        <v>0.42823544437246952</v>
      </c>
      <c r="AE102" s="11">
        <f>'OddsRatio_working_3-way'!X102^(1/3)*SIN(('OddsRatio_working_3-way'!Y102+4*PI())/3)</f>
        <v>-0.49287196128248406</v>
      </c>
      <c r="AF102" s="11">
        <f>-'OddsRatio_working_3-way'!U102/(3*'OddsRatio_working_3-way'!X102^(1/3))*COS(('OddsRatio_working_3-way'!Y102)/3)</f>
        <v>0.53180160860744519</v>
      </c>
      <c r="AG102" s="11">
        <f>-'OddsRatio_working_3-way'!U102/(3*'OddsRatio_working_3-way'!X102^(1/3))*COS(('OddsRatio_working_3-way'!Y102+2*PI())/3)</f>
        <v>-0.32187766995993766</v>
      </c>
      <c r="AH102" s="11">
        <f>-'OddsRatio_working_3-way'!U102/(3*'OddsRatio_working_3-way'!X102^(1/3))*COS(('OddsRatio_working_3-way'!Y102+4*PI())/3)</f>
        <v>-0.2099239386475075</v>
      </c>
      <c r="AI102" s="11">
        <f>'OddsRatio_working_3-way'!U102/(3*'OddsRatio_working_3-way'!X102^(1/3))*SIN(('OddsRatio_working_3-way'!Y102)/3)</f>
        <v>-6.4636516910014638E-2</v>
      </c>
      <c r="AJ102" s="11">
        <f>'OddsRatio_working_3-way'!U102/(3*'OddsRatio_working_3-way'!X102^(1/3))*SIN(('OddsRatio_working_3-way'!Y102+2*PI())/3)</f>
        <v>-0.42823544437246952</v>
      </c>
      <c r="AK102" s="11">
        <f>'OddsRatio_working_3-way'!U102/(3*'OddsRatio_working_3-way'!X102^(1/3))*SIN(('OddsRatio_working_3-way'!Y102+4*PI())/3)</f>
        <v>0.49287196128248406</v>
      </c>
      <c r="AL102" s="11">
        <f>'OddsRatio_working_3-way'!Z102+'OddsRatio_working_3-way'!AF102</f>
        <v>1.0636032172148904</v>
      </c>
      <c r="AM102" s="11">
        <f>'OddsRatio_working_3-way'!AA102+'OddsRatio_working_3-way'!AG102</f>
        <v>-0.64375533991987532</v>
      </c>
      <c r="AN102" s="11">
        <f>'OddsRatio_working_3-way'!AB102+'OddsRatio_working_3-way'!AH102</f>
        <v>-0.41984787729501499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1.0636032172148904</v>
      </c>
      <c r="AS102" s="11">
        <f>IF(('OddsRatio_working_3-way'!X102=0),IF(Q102&gt;0,-Q102^(1/3),(-Q102)^(1/3)),'OddsRatio_working_3-way'!AM102-'OddsRatio_working_3-way'!R102/3)</f>
        <v>-0.64375533991987532</v>
      </c>
      <c r="AT102" s="11">
        <f>IF(('OddsRatio_working_3-way'!X102=0),IF(Q102&gt;0,-Q102^(1/3),(-Q102)^(1/3)),'OddsRatio_working_3-way'!AN102-'OddsRatio_working_3-way'!R102/3)</f>
        <v>-0.41984787729501499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2.33</v>
      </c>
      <c r="B103" s="4">
        <f>IF('True_Odds_Calculator_3-way'!B102="","",'True_Odds_Calculator_3-way'!B102)</f>
        <v>3.13</v>
      </c>
      <c r="C103" s="4">
        <f>IF('True_Odds_Calculator_3-way'!C102="","",'True_Odds_Calculator_3-way'!C102)</f>
        <v>3.52</v>
      </c>
      <c r="D103" s="9">
        <f t="shared" si="26"/>
        <v>0.41708082477121361</v>
      </c>
      <c r="E103" s="9">
        <f t="shared" si="27"/>
        <v>0.30880509030635322</v>
      </c>
      <c r="F103" s="9">
        <f t="shared" si="28"/>
        <v>0.27411408492243317</v>
      </c>
      <c r="G103" s="9">
        <f t="shared" si="29"/>
        <v>1.0508397128959359</v>
      </c>
      <c r="H103" s="9">
        <f t="shared" si="30"/>
        <v>2.3976168181515947</v>
      </c>
      <c r="I103" s="9">
        <f t="shared" si="31"/>
        <v>3.2382885884683437</v>
      </c>
      <c r="J103" s="9">
        <f t="shared" si="32"/>
        <v>3.6481160764977574</v>
      </c>
      <c r="K103" s="11">
        <f t="shared" si="33"/>
        <v>0.42918454935622319</v>
      </c>
      <c r="L103" s="11">
        <f t="shared" si="34"/>
        <v>0.31948881789137379</v>
      </c>
      <c r="M103" s="11">
        <f t="shared" si="35"/>
        <v>0.28409090909090912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-0.27809223541202588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0.23294761156242866</v>
      </c>
      <c r="Q103" s="11">
        <f>2*'OddsRatio_working_3-way'!K103*'OddsRatio_working_3-way'!L103*'OddsRatio_working_3-way'!M103</f>
        <v>7.7908900188103244E-2</v>
      </c>
      <c r="R103" s="11">
        <f t="shared" si="36"/>
        <v>0</v>
      </c>
      <c r="S103" s="11">
        <f t="shared" si="37"/>
        <v>-0.83766312718976055</v>
      </c>
      <c r="T103" s="11">
        <f t="shared" si="38"/>
        <v>-0.28015489203670924</v>
      </c>
      <c r="U103" s="11">
        <f>'OddsRatio_working_3-way'!S103-'OddsRatio_working_3-way'!R103^2/3</f>
        <v>-0.83766312718976055</v>
      </c>
      <c r="V103" s="11">
        <f>'OddsRatio_working_3-way'!S103*'OddsRatio_working_3-way'!R103/3-2*'OddsRatio_working_3-way'!R103^3/27-'OddsRatio_working_3-way'!T103</f>
        <v>0.28015489203670924</v>
      </c>
      <c r="W103" s="11">
        <f>'OddsRatio_working_3-way'!V103^2+4*'OddsRatio_working_3-way'!U103^3/27</f>
        <v>-8.5904300278258627E-3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0.14754422520038363</v>
      </c>
      <c r="Y103" s="11">
        <f>IF('OddsRatio_working_3-way'!W103&gt;=0,IF('OddsRatio_working_3-way'!V103+SQRT('OddsRatio_working_3-way'!W103)&gt;0,0,PI()),ACOS('OddsRatio_working_3-way'!V103/(2*'OddsRatio_working_3-way'!X103)))</f>
        <v>0.31949885649709375</v>
      </c>
      <c r="Z103" s="11">
        <f>'OddsRatio_working_3-way'!X103^(1/3)*COS('OddsRatio_working_3-way'!Y103/3)</f>
        <v>0.52541985644796796</v>
      </c>
      <c r="AA103" s="11">
        <f>'OddsRatio_working_3-way'!X103^(1/3)*COS(('OddsRatio_working_3-way'!Y103+2*PI())/3)</f>
        <v>-0.31135417387635023</v>
      </c>
      <c r="AB103" s="11">
        <f>'OddsRatio_working_3-way'!X103^(1/3)*COS(('OddsRatio_working_3-way'!Y103+4*PI())/3)</f>
        <v>-0.21406568257161801</v>
      </c>
      <c r="AC103" s="11">
        <f>'OddsRatio_working_3-way'!X103^(1/3)*SIN('OddsRatio_working_3-way'!Y103/3)</f>
        <v>5.6169536643839918E-2</v>
      </c>
      <c r="AD103" s="11">
        <f>'OddsRatio_working_3-way'!X103^(1/3)*SIN(('OddsRatio_working_3-way'!Y103+2*PI())/3)</f>
        <v>0.42694217501479326</v>
      </c>
      <c r="AE103" s="11">
        <f>'OddsRatio_working_3-way'!X103^(1/3)*SIN(('OddsRatio_working_3-way'!Y103+4*PI())/3)</f>
        <v>-0.48311171165863298</v>
      </c>
      <c r="AF103" s="11">
        <f>-'OddsRatio_working_3-way'!U103/(3*'OddsRatio_working_3-way'!X103^(1/3))*COS(('OddsRatio_working_3-way'!Y103)/3)</f>
        <v>0.52541985644796796</v>
      </c>
      <c r="AG103" s="11">
        <f>-'OddsRatio_working_3-way'!U103/(3*'OddsRatio_working_3-way'!X103^(1/3))*COS(('OddsRatio_working_3-way'!Y103+2*PI())/3)</f>
        <v>-0.31135417387635023</v>
      </c>
      <c r="AH103" s="11">
        <f>-'OddsRatio_working_3-way'!U103/(3*'OddsRatio_working_3-way'!X103^(1/3))*COS(('OddsRatio_working_3-way'!Y103+4*PI())/3)</f>
        <v>-0.21406568257161801</v>
      </c>
      <c r="AI103" s="11">
        <f>'OddsRatio_working_3-way'!U103/(3*'OddsRatio_working_3-way'!X103^(1/3))*SIN(('OddsRatio_working_3-way'!Y103)/3)</f>
        <v>-5.6169536643839918E-2</v>
      </c>
      <c r="AJ103" s="11">
        <f>'OddsRatio_working_3-way'!U103/(3*'OddsRatio_working_3-way'!X103^(1/3))*SIN(('OddsRatio_working_3-way'!Y103+2*PI())/3)</f>
        <v>-0.42694217501479326</v>
      </c>
      <c r="AK103" s="11">
        <f>'OddsRatio_working_3-way'!U103/(3*'OddsRatio_working_3-way'!X103^(1/3))*SIN(('OddsRatio_working_3-way'!Y103+4*PI())/3)</f>
        <v>0.48311171165863298</v>
      </c>
      <c r="AL103" s="11">
        <f>'OddsRatio_working_3-way'!Z103+'OddsRatio_working_3-way'!AF103</f>
        <v>1.0508397128959359</v>
      </c>
      <c r="AM103" s="11">
        <f>'OddsRatio_working_3-way'!AA103+'OddsRatio_working_3-way'!AG103</f>
        <v>-0.62270834775270045</v>
      </c>
      <c r="AN103" s="11">
        <f>'OddsRatio_working_3-way'!AB103+'OddsRatio_working_3-way'!AH103</f>
        <v>-0.42813136514323602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1.0508397128959359</v>
      </c>
      <c r="AS103" s="11">
        <f>IF(('OddsRatio_working_3-way'!X103=0),IF(Q103&gt;0,-Q103^(1/3),(-Q103)^(1/3)),'OddsRatio_working_3-way'!AM103-'OddsRatio_working_3-way'!R103/3)</f>
        <v>-0.62270834775270045</v>
      </c>
      <c r="AT103" s="11">
        <f>IF(('OddsRatio_working_3-way'!X103=0),IF(Q103&gt;0,-Q103^(1/3),(-Q103)^(1/3)),'OddsRatio_working_3-way'!AN103-'OddsRatio_working_3-way'!R103/3)</f>
        <v>-0.42813136514323602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2.09</v>
      </c>
      <c r="B104" s="4">
        <f>IF('True_Odds_Calculator_3-way'!B103="","",'True_Odds_Calculator_3-way'!B103)</f>
        <v>3.57</v>
      </c>
      <c r="C104" s="4">
        <f>IF('True_Odds_Calculator_3-way'!C103="","",'True_Odds_Calculator_3-way'!C103)</f>
        <v>3.62</v>
      </c>
      <c r="D104" s="9">
        <f t="shared" si="26"/>
        <v>0.46503445143947975</v>
      </c>
      <c r="E104" s="9">
        <f t="shared" si="27"/>
        <v>0.26937043615897843</v>
      </c>
      <c r="F104" s="9">
        <f t="shared" si="28"/>
        <v>0.26559511240154177</v>
      </c>
      <c r="G104" s="9">
        <f t="shared" si="29"/>
        <v>1.0553929493373388</v>
      </c>
      <c r="H104" s="9">
        <f t="shared" si="30"/>
        <v>2.1503783147776985</v>
      </c>
      <c r="I104" s="9">
        <f t="shared" si="31"/>
        <v>3.7123598797969604</v>
      </c>
      <c r="J104" s="9">
        <f t="shared" si="32"/>
        <v>3.7651295272638272</v>
      </c>
      <c r="K104" s="11">
        <f t="shared" si="33"/>
        <v>0.47846889952153115</v>
      </c>
      <c r="L104" s="11">
        <f t="shared" si="34"/>
        <v>0.28011204481792717</v>
      </c>
      <c r="M104" s="11">
        <f t="shared" si="35"/>
        <v>0.27624309392265195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-0.27173015707644432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0.23250728825194722</v>
      </c>
      <c r="Q104" s="11">
        <f>2*'OddsRatio_working_3-way'!K104*'OddsRatio_working_3-way'!L104*'OddsRatio_working_3-way'!M104</f>
        <v>7.4046907086607425E-2</v>
      </c>
      <c r="R104" s="11">
        <f t="shared" si="36"/>
        <v>0</v>
      </c>
      <c r="S104" s="11">
        <f t="shared" si="37"/>
        <v>-0.8556550761737397</v>
      </c>
      <c r="T104" s="11">
        <f t="shared" si="38"/>
        <v>-0.27250161661584077</v>
      </c>
      <c r="U104" s="11">
        <f>'OddsRatio_working_3-way'!S104-'OddsRatio_working_3-way'!R104^2/3</f>
        <v>-0.8556550761737397</v>
      </c>
      <c r="V104" s="11">
        <f>'OddsRatio_working_3-way'!S104*'OddsRatio_working_3-way'!R104/3-2*'OddsRatio_working_3-way'!R104^3/27-'OddsRatio_working_3-way'!T104</f>
        <v>0.27250161661584077</v>
      </c>
      <c r="W104" s="11">
        <f>'OddsRatio_working_3-way'!V104^2+4*'OddsRatio_working_3-way'!U104^3/27</f>
        <v>-1.8552366299668707E-2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0.15232325606905481</v>
      </c>
      <c r="Y104" s="11">
        <f>IF('OddsRatio_working_3-way'!W104&gt;=0,IF('OddsRatio_working_3-way'!V104+SQRT('OddsRatio_working_3-way'!W104)&gt;0,0,PI()),ACOS('OddsRatio_working_3-way'!V104/(2*'OddsRatio_working_3-way'!X104)))</f>
        <v>0.46351919959106413</v>
      </c>
      <c r="Z104" s="11">
        <f>'OddsRatio_working_3-way'!X104^(1/3)*COS('OddsRatio_working_3-way'!Y104/3)</f>
        <v>0.52769647466866931</v>
      </c>
      <c r="AA104" s="11">
        <f>'OddsRatio_working_3-way'!X104^(1/3)*COS(('OddsRatio_working_3-way'!Y104+2*PI())/3)</f>
        <v>-0.33502472228638025</v>
      </c>
      <c r="AB104" s="11">
        <f>'OddsRatio_working_3-way'!X104^(1/3)*COS(('OddsRatio_working_3-way'!Y104+4*PI())/3)</f>
        <v>-0.19267175238228915</v>
      </c>
      <c r="AC104" s="11">
        <f>'OddsRatio_working_3-way'!X104^(1/3)*SIN('OddsRatio_working_3-way'!Y104/3)</f>
        <v>8.2187525494069685E-2</v>
      </c>
      <c r="AD104" s="11">
        <f>'OddsRatio_working_3-way'!X104^(1/3)*SIN(('OddsRatio_working_3-way'!Y104+2*PI())/3)</f>
        <v>0.41590478980352424</v>
      </c>
      <c r="AE104" s="11">
        <f>'OddsRatio_working_3-way'!X104^(1/3)*SIN(('OddsRatio_working_3-way'!Y104+4*PI())/3)</f>
        <v>-0.4980923152975939</v>
      </c>
      <c r="AF104" s="11">
        <f>-'OddsRatio_working_3-way'!U104/(3*'OddsRatio_working_3-way'!X104^(1/3))*COS(('OddsRatio_working_3-way'!Y104)/3)</f>
        <v>0.52769647466866942</v>
      </c>
      <c r="AG104" s="11">
        <f>-'OddsRatio_working_3-way'!U104/(3*'OddsRatio_working_3-way'!X104^(1/3))*COS(('OddsRatio_working_3-way'!Y104+2*PI())/3)</f>
        <v>-0.33502472228638031</v>
      </c>
      <c r="AH104" s="11">
        <f>-'OddsRatio_working_3-way'!U104/(3*'OddsRatio_working_3-way'!X104^(1/3))*COS(('OddsRatio_working_3-way'!Y104+4*PI())/3)</f>
        <v>-0.19267175238228917</v>
      </c>
      <c r="AI104" s="11">
        <f>'OddsRatio_working_3-way'!U104/(3*'OddsRatio_working_3-way'!X104^(1/3))*SIN(('OddsRatio_working_3-way'!Y104)/3)</f>
        <v>-8.2187525494069699E-2</v>
      </c>
      <c r="AJ104" s="11">
        <f>'OddsRatio_working_3-way'!U104/(3*'OddsRatio_working_3-way'!X104^(1/3))*SIN(('OddsRatio_working_3-way'!Y104+2*PI())/3)</f>
        <v>-0.41590478980352436</v>
      </c>
      <c r="AK104" s="11">
        <f>'OddsRatio_working_3-way'!U104/(3*'OddsRatio_working_3-way'!X104^(1/3))*SIN(('OddsRatio_working_3-way'!Y104+4*PI())/3)</f>
        <v>0.49809231529759401</v>
      </c>
      <c r="AL104" s="11">
        <f>'OddsRatio_working_3-way'!Z104+'OddsRatio_working_3-way'!AF104</f>
        <v>1.0553929493373388</v>
      </c>
      <c r="AM104" s="11">
        <f>'OddsRatio_working_3-way'!AA104+'OddsRatio_working_3-way'!AG104</f>
        <v>-0.6700494445727605</v>
      </c>
      <c r="AN104" s="11">
        <f>'OddsRatio_working_3-way'!AB104+'OddsRatio_working_3-way'!AH104</f>
        <v>-0.38534350476457835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1.0553929493373388</v>
      </c>
      <c r="AS104" s="11">
        <f>IF(('OddsRatio_working_3-way'!X104=0),IF(Q104&gt;0,-Q104^(1/3),(-Q104)^(1/3)),'OddsRatio_working_3-way'!AM104-'OddsRatio_working_3-way'!R104/3)</f>
        <v>-0.6700494445727605</v>
      </c>
      <c r="AT104" s="11">
        <f>IF(('OddsRatio_working_3-way'!X104=0),IF(Q104&gt;0,-Q104^(1/3),(-Q104)^(1/3)),'OddsRatio_working_3-way'!AN104-'OddsRatio_working_3-way'!R104/3)</f>
        <v>-0.38534350476457835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2.0299999999999998</v>
      </c>
      <c r="B105" s="4">
        <f>IF('True_Odds_Calculator_3-way'!B104="","",'True_Odds_Calculator_3-way'!B104)</f>
        <v>3.41</v>
      </c>
      <c r="C105" s="4">
        <f>IF('True_Odds_Calculator_3-way'!C104="","",'True_Odds_Calculator_3-way'!C104)</f>
        <v>4.13</v>
      </c>
      <c r="D105" s="9">
        <f t="shared" si="26"/>
        <v>0.48162390106282371</v>
      </c>
      <c r="E105" s="9">
        <f t="shared" si="27"/>
        <v>0.28422382638502997</v>
      </c>
      <c r="F105" s="9">
        <f t="shared" si="28"/>
        <v>0.23415227255214621</v>
      </c>
      <c r="G105" s="9">
        <f t="shared" si="29"/>
        <v>1.0449601127514963</v>
      </c>
      <c r="H105" s="9">
        <f t="shared" si="30"/>
        <v>2.0763089161340407</v>
      </c>
      <c r="I105" s="9">
        <f t="shared" si="31"/>
        <v>3.5183538717311067</v>
      </c>
      <c r="J105" s="9">
        <f t="shared" si="32"/>
        <v>4.2707251529121839</v>
      </c>
      <c r="K105" s="11">
        <f t="shared" si="33"/>
        <v>0.49261083743842371</v>
      </c>
      <c r="L105" s="11">
        <f t="shared" si="34"/>
        <v>0.29325513196480935</v>
      </c>
      <c r="M105" s="11">
        <f t="shared" si="35"/>
        <v>0.24213075060532688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-0.27176788607433899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0.22980787187452112</v>
      </c>
      <c r="Q105" s="11">
        <f>2*'OddsRatio_working_3-way'!K105*'OddsRatio_working_3-way'!L105*'OddsRatio_working_3-way'!M105</f>
        <v>6.9956734208377808E-2</v>
      </c>
      <c r="R105" s="11">
        <f t="shared" si="36"/>
        <v>0</v>
      </c>
      <c r="S105" s="11">
        <f t="shared" si="37"/>
        <v>-0.84560348610011926</v>
      </c>
      <c r="T105" s="11">
        <f t="shared" si="38"/>
        <v>-0.25741354219181711</v>
      </c>
      <c r="U105" s="11">
        <f>'OddsRatio_working_3-way'!S105-'OddsRatio_working_3-way'!R105^2/3</f>
        <v>-0.84560348610011926</v>
      </c>
      <c r="V105" s="11">
        <f>'OddsRatio_working_3-way'!S105*'OddsRatio_working_3-way'!R105/3-2*'OddsRatio_working_3-way'!R105^3/27-'OddsRatio_working_3-way'!T105</f>
        <v>0.25741354219181711</v>
      </c>
      <c r="W105" s="11">
        <f>'OddsRatio_working_3-way'!V105^2+4*'OddsRatio_working_3-way'!U105^3/27</f>
        <v>-2.331526991747998E-2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0.14964708619049219</v>
      </c>
      <c r="Y105" s="11">
        <f>IF('OddsRatio_working_3-way'!W105&gt;=0,IF('OddsRatio_working_3-way'!V105+SQRT('OddsRatio_working_3-way'!W105)&gt;0,0,PI()),ACOS('OddsRatio_working_3-way'!V105/(2*'OddsRatio_working_3-way'!X105)))</f>
        <v>0.53539206032003905</v>
      </c>
      <c r="Z105" s="11">
        <f>'OddsRatio_working_3-way'!X105^(1/3)*COS('OddsRatio_working_3-way'!Y105/3)</f>
        <v>0.52248005637574813</v>
      </c>
      <c r="AA105" s="11">
        <f>'OddsRatio_working_3-way'!X105^(1/3)*COS(('OddsRatio_working_3-way'!Y105+2*PI())/3)</f>
        <v>-0.34285996779962685</v>
      </c>
      <c r="AB105" s="11">
        <f>'OddsRatio_working_3-way'!X105^(1/3)*COS(('OddsRatio_working_3-way'!Y105+4*PI())/3)</f>
        <v>-0.17962008857612141</v>
      </c>
      <c r="AC105" s="11">
        <f>'OddsRatio_working_3-way'!X105^(1/3)*SIN('OddsRatio_working_3-way'!Y105/3)</f>
        <v>9.4246588212172966E-2</v>
      </c>
      <c r="AD105" s="11">
        <f>'OddsRatio_working_3-way'!X105^(1/3)*SIN(('OddsRatio_working_3-way'!Y105+2*PI())/3)</f>
        <v>0.40535770768603707</v>
      </c>
      <c r="AE105" s="11">
        <f>'OddsRatio_working_3-way'!X105^(1/3)*SIN(('OddsRatio_working_3-way'!Y105+4*PI())/3)</f>
        <v>-0.49960429589820993</v>
      </c>
      <c r="AF105" s="11">
        <f>-'OddsRatio_working_3-way'!U105/(3*'OddsRatio_working_3-way'!X105^(1/3))*COS(('OddsRatio_working_3-way'!Y105)/3)</f>
        <v>0.52248005637574801</v>
      </c>
      <c r="AG105" s="11">
        <f>-'OddsRatio_working_3-way'!U105/(3*'OddsRatio_working_3-way'!X105^(1/3))*COS(('OddsRatio_working_3-way'!Y105+2*PI())/3)</f>
        <v>-0.3428599677996268</v>
      </c>
      <c r="AH105" s="11">
        <f>-'OddsRatio_working_3-way'!U105/(3*'OddsRatio_working_3-way'!X105^(1/3))*COS(('OddsRatio_working_3-way'!Y105+4*PI())/3)</f>
        <v>-0.17962008857612136</v>
      </c>
      <c r="AI105" s="11">
        <f>'OddsRatio_working_3-way'!U105/(3*'OddsRatio_working_3-way'!X105^(1/3))*SIN(('OddsRatio_working_3-way'!Y105)/3)</f>
        <v>-9.4246588212172938E-2</v>
      </c>
      <c r="AJ105" s="11">
        <f>'OddsRatio_working_3-way'!U105/(3*'OddsRatio_working_3-way'!X105^(1/3))*SIN(('OddsRatio_working_3-way'!Y105+2*PI())/3)</f>
        <v>-0.40535770768603702</v>
      </c>
      <c r="AK105" s="11">
        <f>'OddsRatio_working_3-way'!U105/(3*'OddsRatio_working_3-way'!X105^(1/3))*SIN(('OddsRatio_working_3-way'!Y105+4*PI())/3)</f>
        <v>0.49960429589820987</v>
      </c>
      <c r="AL105" s="11">
        <f>'OddsRatio_working_3-way'!Z105+'OddsRatio_working_3-way'!AF105</f>
        <v>1.0449601127514963</v>
      </c>
      <c r="AM105" s="11">
        <f>'OddsRatio_working_3-way'!AA105+'OddsRatio_working_3-way'!AG105</f>
        <v>-0.68571993559925359</v>
      </c>
      <c r="AN105" s="11">
        <f>'OddsRatio_working_3-way'!AB105+'OddsRatio_working_3-way'!AH105</f>
        <v>-0.35924017715224277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1.0449601127514963</v>
      </c>
      <c r="AS105" s="11">
        <f>IF(('OddsRatio_working_3-way'!X105=0),IF(Q105&gt;0,-Q105^(1/3),(-Q105)^(1/3)),'OddsRatio_working_3-way'!AM105-'OddsRatio_working_3-way'!R105/3)</f>
        <v>-0.68571993559925359</v>
      </c>
      <c r="AT105" s="11">
        <f>IF(('OddsRatio_working_3-way'!X105=0),IF(Q105&gt;0,-Q105^(1/3),(-Q105)^(1/3)),'OddsRatio_working_3-way'!AN105-'OddsRatio_working_3-way'!R105/3)</f>
        <v>-0.35924017715224277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1.96</v>
      </c>
      <c r="B106" s="4">
        <f>IF('True_Odds_Calculator_3-way'!B105="","",'True_Odds_Calculator_3-way'!B105)</f>
        <v>3.61</v>
      </c>
      <c r="C106" s="4">
        <f>IF('True_Odds_Calculator_3-way'!C105="","",'True_Odds_Calculator_3-way'!C105)</f>
        <v>3.95</v>
      </c>
      <c r="D106" s="9">
        <f t="shared" si="26"/>
        <v>0.49427060367883868</v>
      </c>
      <c r="E106" s="9">
        <f t="shared" si="27"/>
        <v>0.26442578673257006</v>
      </c>
      <c r="F106" s="9">
        <f t="shared" si="28"/>
        <v>0.24130360958859129</v>
      </c>
      <c r="G106" s="9">
        <f t="shared" si="29"/>
        <v>1.0658158720754281</v>
      </c>
      <c r="H106" s="9">
        <f t="shared" si="30"/>
        <v>2.023183237192411</v>
      </c>
      <c r="I106" s="9">
        <f t="shared" si="31"/>
        <v>3.7817794261168673</v>
      </c>
      <c r="J106" s="9">
        <f t="shared" si="32"/>
        <v>4.1441568226225138</v>
      </c>
      <c r="K106" s="11">
        <f t="shared" si="33"/>
        <v>0.51020408163265307</v>
      </c>
      <c r="L106" s="11">
        <f t="shared" si="34"/>
        <v>0.2770083102493075</v>
      </c>
      <c r="M106" s="11">
        <f t="shared" si="35"/>
        <v>0.25316455696202528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-0.2644681562095017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0.23328522123811485</v>
      </c>
      <c r="Q106" s="11">
        <f>2*'OddsRatio_working_3-way'!K106*'OddsRatio_working_3-way'!L106*'OddsRatio_working_3-way'!M106</f>
        <v>7.1559883815372635E-2</v>
      </c>
      <c r="R106" s="11">
        <f t="shared" si="36"/>
        <v>0</v>
      </c>
      <c r="S106" s="11">
        <f t="shared" si="37"/>
        <v>-0.88209191073013371</v>
      </c>
      <c r="T106" s="11">
        <f t="shared" si="38"/>
        <v>-0.27058034071476489</v>
      </c>
      <c r="U106" s="11">
        <f>'OddsRatio_working_3-way'!S106-'OddsRatio_working_3-way'!R106^2/3</f>
        <v>-0.88209191073013371</v>
      </c>
      <c r="V106" s="11">
        <f>'OddsRatio_working_3-way'!S106*'OddsRatio_working_3-way'!R106/3-2*'OddsRatio_working_3-way'!R106^3/27-'OddsRatio_working_3-way'!T106</f>
        <v>0.27058034071476489</v>
      </c>
      <c r="W106" s="11">
        <f>'OddsRatio_working_3-way'!V106^2+4*'OddsRatio_working_3-way'!U106^3/27</f>
        <v>-2.846679611372839E-2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0.15943691298993989</v>
      </c>
      <c r="Y106" s="11">
        <f>IF('OddsRatio_working_3-way'!W106&gt;=0,IF('OddsRatio_working_3-way'!V106+SQRT('OddsRatio_working_3-way'!W106)&gt;0,0,PI()),ACOS('OddsRatio_working_3-way'!V106/(2*'OddsRatio_working_3-way'!X106)))</f>
        <v>0.55755777163028175</v>
      </c>
      <c r="Z106" s="11">
        <f>'OddsRatio_working_3-way'!X106^(1/3)*COS('OddsRatio_working_3-way'!Y106/3)</f>
        <v>0.53290793603771403</v>
      </c>
      <c r="AA106" s="11">
        <f>'OddsRatio_working_3-way'!X106^(1/3)*COS(('OddsRatio_working_3-way'!Y106+2*PI())/3)</f>
        <v>-0.35322854069744286</v>
      </c>
      <c r="AB106" s="11">
        <f>'OddsRatio_working_3-way'!X106^(1/3)*COS(('OddsRatio_working_3-way'!Y106+4*PI())/3)</f>
        <v>-0.17967939534027083</v>
      </c>
      <c r="AC106" s="11">
        <f>'OddsRatio_working_3-way'!X106^(1/3)*SIN('OddsRatio_working_3-way'!Y106/3)</f>
        <v>0.10019864578959274</v>
      </c>
      <c r="AD106" s="11">
        <f>'OddsRatio_working_3-way'!X106^(1/3)*SIN(('OddsRatio_working_3-way'!Y106+2*PI())/3)</f>
        <v>0.41141248759219684</v>
      </c>
      <c r="AE106" s="11">
        <f>'OddsRatio_working_3-way'!X106^(1/3)*SIN(('OddsRatio_working_3-way'!Y106+4*PI())/3)</f>
        <v>-0.51161113338178943</v>
      </c>
      <c r="AF106" s="11">
        <f>-'OddsRatio_working_3-way'!U106/(3*'OddsRatio_working_3-way'!X106^(1/3))*COS(('OddsRatio_working_3-way'!Y106)/3)</f>
        <v>0.53290793603771403</v>
      </c>
      <c r="AG106" s="11">
        <f>-'OddsRatio_working_3-way'!U106/(3*'OddsRatio_working_3-way'!X106^(1/3))*COS(('OddsRatio_working_3-way'!Y106+2*PI())/3)</f>
        <v>-0.35322854069744286</v>
      </c>
      <c r="AH106" s="11">
        <f>-'OddsRatio_working_3-way'!U106/(3*'OddsRatio_working_3-way'!X106^(1/3))*COS(('OddsRatio_working_3-way'!Y106+4*PI())/3)</f>
        <v>-0.17967939534027083</v>
      </c>
      <c r="AI106" s="11">
        <f>'OddsRatio_working_3-way'!U106/(3*'OddsRatio_working_3-way'!X106^(1/3))*SIN(('OddsRatio_working_3-way'!Y106)/3)</f>
        <v>-0.10019864578959274</v>
      </c>
      <c r="AJ106" s="11">
        <f>'OddsRatio_working_3-way'!U106/(3*'OddsRatio_working_3-way'!X106^(1/3))*SIN(('OddsRatio_working_3-way'!Y106+2*PI())/3)</f>
        <v>-0.41141248759219684</v>
      </c>
      <c r="AK106" s="11">
        <f>'OddsRatio_working_3-way'!U106/(3*'OddsRatio_working_3-way'!X106^(1/3))*SIN(('OddsRatio_working_3-way'!Y106+4*PI())/3)</f>
        <v>0.51161113338178943</v>
      </c>
      <c r="AL106" s="11">
        <f>'OddsRatio_working_3-way'!Z106+'OddsRatio_working_3-way'!AF106</f>
        <v>1.0658158720754281</v>
      </c>
      <c r="AM106" s="11">
        <f>'OddsRatio_working_3-way'!AA106+'OddsRatio_working_3-way'!AG106</f>
        <v>-0.70645708139488572</v>
      </c>
      <c r="AN106" s="11">
        <f>'OddsRatio_working_3-way'!AB106+'OddsRatio_working_3-way'!AH106</f>
        <v>-0.35935879068054166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1.0658158720754281</v>
      </c>
      <c r="AS106" s="11">
        <f>IF(('OddsRatio_working_3-way'!X106=0),IF(Q106&gt;0,-Q106^(1/3),(-Q106)^(1/3)),'OddsRatio_working_3-way'!AM106-'OddsRatio_working_3-way'!R106/3)</f>
        <v>-0.70645708139488572</v>
      </c>
      <c r="AT106" s="11">
        <f>IF(('OddsRatio_working_3-way'!X106=0),IF(Q106&gt;0,-Q106^(1/3),(-Q106)^(1/3)),'OddsRatio_working_3-way'!AN106-'OddsRatio_working_3-way'!R106/3)</f>
        <v>-0.35935879068054166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2.5</v>
      </c>
      <c r="B107" s="4">
        <f>IF('True_Odds_Calculator_3-way'!B106="","",'True_Odds_Calculator_3-way'!B106)</f>
        <v>3.02</v>
      </c>
      <c r="C107" s="4">
        <f>IF('True_Odds_Calculator_3-way'!C106="","",'True_Odds_Calculator_3-way'!C106)</f>
        <v>3.09</v>
      </c>
      <c r="D107" s="9">
        <f t="shared" si="26"/>
        <v>0.38061376449097645</v>
      </c>
      <c r="E107" s="9">
        <f t="shared" si="27"/>
        <v>0.31333442152006374</v>
      </c>
      <c r="F107" s="9">
        <f t="shared" si="28"/>
        <v>0.30605181398895998</v>
      </c>
      <c r="G107" s="9">
        <f t="shared" si="29"/>
        <v>1.0848902365847186</v>
      </c>
      <c r="H107" s="9">
        <f t="shared" si="30"/>
        <v>2.6273353548770775</v>
      </c>
      <c r="I107" s="9">
        <f t="shared" si="31"/>
        <v>3.1914782779011306</v>
      </c>
      <c r="J107" s="9">
        <f t="shared" si="32"/>
        <v>3.2674205944620618</v>
      </c>
      <c r="K107" s="11">
        <f t="shared" si="33"/>
        <v>0.4</v>
      </c>
      <c r="L107" s="11">
        <f t="shared" si="34"/>
        <v>0.33112582781456956</v>
      </c>
      <c r="M107" s="11">
        <f t="shared" si="35"/>
        <v>0.3236245954692557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-0.27144602327525236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0.24046807689834759</v>
      </c>
      <c r="Q107" s="11">
        <f>2*'OddsRatio_working_3-way'!K107*'OddsRatio_working_3-way'!L107*'OddsRatio_working_3-way'!M107</f>
        <v>8.5728369660729997E-2</v>
      </c>
      <c r="R107" s="11">
        <f t="shared" si="36"/>
        <v>0</v>
      </c>
      <c r="S107" s="11">
        <f t="shared" si="37"/>
        <v>-0.88587806149035964</v>
      </c>
      <c r="T107" s="11">
        <f t="shared" si="38"/>
        <v>-0.31582105578978958</v>
      </c>
      <c r="U107" s="11">
        <f>'OddsRatio_working_3-way'!S107-'OddsRatio_working_3-way'!R107^2/3</f>
        <v>-0.88587806149035964</v>
      </c>
      <c r="V107" s="11">
        <f>'OddsRatio_working_3-way'!S107*'OddsRatio_working_3-way'!R107/3-2*'OddsRatio_working_3-way'!R107^3/27-'OddsRatio_working_3-way'!T107</f>
        <v>0.31582105578978958</v>
      </c>
      <c r="W107" s="11">
        <f>'OddsRatio_working_3-way'!V107^2+4*'OddsRatio_working_3-way'!U107^3/27</f>
        <v>-3.2525172817557124E-3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0.16046452611241924</v>
      </c>
      <c r="Y107" s="11">
        <f>IF('OddsRatio_working_3-way'!W107&gt;=0,IF('OddsRatio_working_3-way'!V107+SQRT('OddsRatio_working_3-way'!W107)&gt;0,0,PI()),ACOS('OddsRatio_working_3-way'!V107/(2*'OddsRatio_working_3-way'!X107)))</f>
        <v>0.17865430731896481</v>
      </c>
      <c r="Z107" s="11">
        <f>'OddsRatio_working_3-way'!X107^(1/3)*COS('OddsRatio_working_3-way'!Y107/3)</f>
        <v>0.54244511829235931</v>
      </c>
      <c r="AA107" s="11">
        <f>'OddsRatio_working_3-way'!X107^(1/3)*COS(('OddsRatio_working_3-way'!Y107+2*PI())/3)</f>
        <v>-0.29923122928921064</v>
      </c>
      <c r="AB107" s="11">
        <f>'OddsRatio_working_3-way'!X107^(1/3)*COS(('OddsRatio_working_3-way'!Y107+4*PI())/3)</f>
        <v>-0.2432138890031488</v>
      </c>
      <c r="AC107" s="11">
        <f>'OddsRatio_working_3-way'!X107^(1/3)*SIN('OddsRatio_working_3-way'!Y107/3)</f>
        <v>3.2341626493444867E-2</v>
      </c>
      <c r="AD107" s="11">
        <f>'OddsRatio_working_3-way'!X107^(1/3)*SIN(('OddsRatio_working_3-way'!Y107+2*PI())/3)</f>
        <v>0.45360043935331573</v>
      </c>
      <c r="AE107" s="11">
        <f>'OddsRatio_working_3-way'!X107^(1/3)*SIN(('OddsRatio_working_3-way'!Y107+4*PI())/3)</f>
        <v>-0.48594206584676042</v>
      </c>
      <c r="AF107" s="11">
        <f>-'OddsRatio_working_3-way'!U107/(3*'OddsRatio_working_3-way'!X107^(1/3))*COS(('OddsRatio_working_3-way'!Y107)/3)</f>
        <v>0.54244511829235931</v>
      </c>
      <c r="AG107" s="11">
        <f>-'OddsRatio_working_3-way'!U107/(3*'OddsRatio_working_3-way'!X107^(1/3))*COS(('OddsRatio_working_3-way'!Y107+2*PI())/3)</f>
        <v>-0.29923122928921064</v>
      </c>
      <c r="AH107" s="11">
        <f>-'OddsRatio_working_3-way'!U107/(3*'OddsRatio_working_3-way'!X107^(1/3))*COS(('OddsRatio_working_3-way'!Y107+4*PI())/3)</f>
        <v>-0.2432138890031488</v>
      </c>
      <c r="AI107" s="11">
        <f>'OddsRatio_working_3-way'!U107/(3*'OddsRatio_working_3-way'!X107^(1/3))*SIN(('OddsRatio_working_3-way'!Y107)/3)</f>
        <v>-3.2341626493444867E-2</v>
      </c>
      <c r="AJ107" s="11">
        <f>'OddsRatio_working_3-way'!U107/(3*'OddsRatio_working_3-way'!X107^(1/3))*SIN(('OddsRatio_working_3-way'!Y107+2*PI())/3)</f>
        <v>-0.45360043935331573</v>
      </c>
      <c r="AK107" s="11">
        <f>'OddsRatio_working_3-way'!U107/(3*'OddsRatio_working_3-way'!X107^(1/3))*SIN(('OddsRatio_working_3-way'!Y107+4*PI())/3)</f>
        <v>0.48594206584676042</v>
      </c>
      <c r="AL107" s="11">
        <f>'OddsRatio_working_3-way'!Z107+'OddsRatio_working_3-way'!AF107</f>
        <v>1.0848902365847186</v>
      </c>
      <c r="AM107" s="11">
        <f>'OddsRatio_working_3-way'!AA107+'OddsRatio_working_3-way'!AG107</f>
        <v>-0.59846245857842129</v>
      </c>
      <c r="AN107" s="11">
        <f>'OddsRatio_working_3-way'!AB107+'OddsRatio_working_3-way'!AH107</f>
        <v>-0.48642777800629761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1.0848902365847186</v>
      </c>
      <c r="AS107" s="11">
        <f>IF(('OddsRatio_working_3-way'!X107=0),IF(Q107&gt;0,-Q107^(1/3),(-Q107)^(1/3)),'OddsRatio_working_3-way'!AM107-'OddsRatio_working_3-way'!R107/3)</f>
        <v>-0.59846245857842129</v>
      </c>
      <c r="AT107" s="11">
        <f>IF(('OddsRatio_working_3-way'!X107=0),IF(Q107&gt;0,-Q107^(1/3),(-Q107)^(1/3)),'OddsRatio_working_3-way'!AN107-'OddsRatio_working_3-way'!R107/3)</f>
        <v>-0.48642777800629761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4.76</v>
      </c>
      <c r="B108" s="4">
        <f>IF('True_Odds_Calculator_3-way'!B107="","",'True_Odds_Calculator_3-way'!B107)</f>
        <v>3.24</v>
      </c>
      <c r="C108" s="4">
        <f>IF('True_Odds_Calculator_3-way'!C107="","",'True_Odds_Calculator_3-way'!C107)</f>
        <v>1.85</v>
      </c>
      <c r="D108" s="9">
        <f t="shared" si="26"/>
        <v>0.19465702383541245</v>
      </c>
      <c r="E108" s="9">
        <f t="shared" si="27"/>
        <v>0.28862201353785016</v>
      </c>
      <c r="F108" s="9">
        <f t="shared" si="28"/>
        <v>0.51672096262673717</v>
      </c>
      <c r="G108" s="9">
        <f t="shared" si="29"/>
        <v>1.1003299933682413</v>
      </c>
      <c r="H108" s="9">
        <f t="shared" si="30"/>
        <v>5.137240775064587</v>
      </c>
      <c r="I108" s="9">
        <f t="shared" si="31"/>
        <v>3.464739185144861</v>
      </c>
      <c r="J108" s="9">
        <f t="shared" si="32"/>
        <v>1.9352804943630055</v>
      </c>
      <c r="K108" s="11">
        <f t="shared" si="33"/>
        <v>0.21008403361344538</v>
      </c>
      <c r="L108" s="11">
        <f t="shared" si="34"/>
        <v>0.30864197530864196</v>
      </c>
      <c r="M108" s="11">
        <f t="shared" si="35"/>
        <v>0.54054054054054046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-0.25091758425091748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0.24008602439974985</v>
      </c>
      <c r="Q108" s="11">
        <f>2*'OddsRatio_working_3-way'!K108*'OddsRatio_working_3-way'!L108*'OddsRatio_working_3-way'!M108</f>
        <v>7.0098109313795579E-2</v>
      </c>
      <c r="R108" s="11">
        <f t="shared" si="36"/>
        <v>0</v>
      </c>
      <c r="S108" s="11">
        <f t="shared" si="37"/>
        <v>-0.95683220096549282</v>
      </c>
      <c r="T108" s="11">
        <f t="shared" si="38"/>
        <v>-0.2793670659753264</v>
      </c>
      <c r="U108" s="11">
        <f>'OddsRatio_working_3-way'!S108-'OddsRatio_working_3-way'!R108^2/3</f>
        <v>-0.95683220096549282</v>
      </c>
      <c r="V108" s="11">
        <f>'OddsRatio_working_3-way'!S108*'OddsRatio_working_3-way'!R108/3-2*'OddsRatio_working_3-way'!R108^3/27-'OddsRatio_working_3-way'!T108</f>
        <v>0.2793670659753264</v>
      </c>
      <c r="W108" s="11">
        <f>'OddsRatio_working_3-way'!V108^2+4*'OddsRatio_working_3-way'!U108^3/27</f>
        <v>-5.1732788833340523E-2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0.18012408666319649</v>
      </c>
      <c r="Y108" s="11">
        <f>IF('OddsRatio_working_3-way'!W108&gt;=0,IF('OddsRatio_working_3-way'!V108+SQRT('OddsRatio_working_3-way'!W108)&gt;0,0,PI()),ACOS('OddsRatio_working_3-way'!V108/(2*'OddsRatio_working_3-way'!X108)))</f>
        <v>0.68331336848548407</v>
      </c>
      <c r="Z108" s="11">
        <f>'OddsRatio_working_3-way'!X108^(1/3)*COS('OddsRatio_working_3-way'!Y108/3)</f>
        <v>0.55016499668412078</v>
      </c>
      <c r="AA108" s="11">
        <f>'OddsRatio_working_3-way'!X108^(1/3)*COS(('OddsRatio_working_3-way'!Y108+2*PI())/3)</f>
        <v>-0.38552210880426868</v>
      </c>
      <c r="AB108" s="11">
        <f>'OddsRatio_working_3-way'!X108^(1/3)*COS(('OddsRatio_working_3-way'!Y108+4*PI())/3)</f>
        <v>-0.16464288787985218</v>
      </c>
      <c r="AC108" s="11">
        <f>'OddsRatio_working_3-way'!X108^(1/3)*SIN('OddsRatio_working_3-way'!Y108/3)</f>
        <v>0.12752467765910694</v>
      </c>
      <c r="AD108" s="11">
        <f>'OddsRatio_working_3-way'!X108^(1/3)*SIN(('OddsRatio_working_3-way'!Y108+2*PI())/3)</f>
        <v>0.41269452457187661</v>
      </c>
      <c r="AE108" s="11">
        <f>'OddsRatio_working_3-way'!X108^(1/3)*SIN(('OddsRatio_working_3-way'!Y108+4*PI())/3)</f>
        <v>-0.54021920223098341</v>
      </c>
      <c r="AF108" s="11">
        <f>-'OddsRatio_working_3-way'!U108/(3*'OddsRatio_working_3-way'!X108^(1/3))*COS(('OddsRatio_working_3-way'!Y108)/3)</f>
        <v>0.55016499668412067</v>
      </c>
      <c r="AG108" s="11">
        <f>-'OddsRatio_working_3-way'!U108/(3*'OddsRatio_working_3-way'!X108^(1/3))*COS(('OddsRatio_working_3-way'!Y108+2*PI())/3)</f>
        <v>-0.38552210880426863</v>
      </c>
      <c r="AH108" s="11">
        <f>-'OddsRatio_working_3-way'!U108/(3*'OddsRatio_working_3-way'!X108^(1/3))*COS(('OddsRatio_working_3-way'!Y108+4*PI())/3)</f>
        <v>-0.16464288787985215</v>
      </c>
      <c r="AI108" s="11">
        <f>'OddsRatio_working_3-way'!U108/(3*'OddsRatio_working_3-way'!X108^(1/3))*SIN(('OddsRatio_working_3-way'!Y108)/3)</f>
        <v>-0.12752467765910691</v>
      </c>
      <c r="AJ108" s="11">
        <f>'OddsRatio_working_3-way'!U108/(3*'OddsRatio_working_3-way'!X108^(1/3))*SIN(('OddsRatio_working_3-way'!Y108+2*PI())/3)</f>
        <v>-0.41269452457187655</v>
      </c>
      <c r="AK108" s="11">
        <f>'OddsRatio_working_3-way'!U108/(3*'OddsRatio_working_3-way'!X108^(1/3))*SIN(('OddsRatio_working_3-way'!Y108+4*PI())/3)</f>
        <v>0.5402192022309833</v>
      </c>
      <c r="AL108" s="11">
        <f>'OddsRatio_working_3-way'!Z108+'OddsRatio_working_3-way'!AF108</f>
        <v>1.1003299933682413</v>
      </c>
      <c r="AM108" s="11">
        <f>'OddsRatio_working_3-way'!AA108+'OddsRatio_working_3-way'!AG108</f>
        <v>-0.77104421760853725</v>
      </c>
      <c r="AN108" s="11">
        <f>'OddsRatio_working_3-way'!AB108+'OddsRatio_working_3-way'!AH108</f>
        <v>-0.3292857757597043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1.1003299933682413</v>
      </c>
      <c r="AS108" s="11">
        <f>IF(('OddsRatio_working_3-way'!X108=0),IF(Q108&gt;0,-Q108^(1/3),(-Q108)^(1/3)),'OddsRatio_working_3-way'!AM108-'OddsRatio_working_3-way'!R108/3)</f>
        <v>-0.77104421760853725</v>
      </c>
      <c r="AT108" s="11">
        <f>IF(('OddsRatio_working_3-way'!X108=0),IF(Q108&gt;0,-Q108^(1/3),(-Q108)^(1/3)),'OddsRatio_working_3-way'!AN108-'OddsRatio_working_3-way'!R108/3)</f>
        <v>-0.3292857757597043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6.56</v>
      </c>
      <c r="B109" s="4">
        <f>IF('True_Odds_Calculator_3-way'!B108="","",'True_Odds_Calculator_3-way'!B108)</f>
        <v>3.48</v>
      </c>
      <c r="C109" s="4">
        <f>IF('True_Odds_Calculator_3-way'!C108="","",'True_Odds_Calculator_3-way'!C108)</f>
        <v>1.61</v>
      </c>
      <c r="D109" s="9">
        <f t="shared" si="26"/>
        <v>0.13897031818567684</v>
      </c>
      <c r="E109" s="9">
        <f t="shared" si="27"/>
        <v>0.26570404927354785</v>
      </c>
      <c r="F109" s="9">
        <f t="shared" si="28"/>
        <v>0.59532563254077531</v>
      </c>
      <c r="G109" s="9">
        <f t="shared" si="29"/>
        <v>1.1143491328617263</v>
      </c>
      <c r="H109" s="9">
        <f t="shared" si="30"/>
        <v>7.195781178711198</v>
      </c>
      <c r="I109" s="9">
        <f t="shared" si="31"/>
        <v>3.7635858494970815</v>
      </c>
      <c r="J109" s="9">
        <f t="shared" si="32"/>
        <v>1.6797529710456529</v>
      </c>
      <c r="K109" s="11">
        <f t="shared" si="33"/>
        <v>0.1524390243902439</v>
      </c>
      <c r="L109" s="11">
        <f t="shared" si="34"/>
        <v>0.28735632183908044</v>
      </c>
      <c r="M109" s="11">
        <f t="shared" si="35"/>
        <v>0.6211180124223602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-0.22884811949425987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0.23534617708567321</v>
      </c>
      <c r="Q109" s="11">
        <f>2*'OddsRatio_working_3-way'!K109*'OddsRatio_working_3-way'!L109*'OddsRatio_working_3-way'!M109</f>
        <v>5.4415301060271246E-2</v>
      </c>
      <c r="R109" s="11">
        <f t="shared" si="36"/>
        <v>0</v>
      </c>
      <c r="S109" s="11">
        <f t="shared" si="37"/>
        <v>-1.0283946296162434</v>
      </c>
      <c r="T109" s="11">
        <f t="shared" si="38"/>
        <v>-0.23777910511358225</v>
      </c>
      <c r="U109" s="11">
        <f>'OddsRatio_working_3-way'!S109-'OddsRatio_working_3-way'!R109^2/3</f>
        <v>-1.0283946296162434</v>
      </c>
      <c r="V109" s="11">
        <f>'OddsRatio_working_3-way'!S109*'OddsRatio_working_3-way'!R109/3-2*'OddsRatio_working_3-way'!R109^3/27-'OddsRatio_working_3-way'!T109</f>
        <v>0.23777910511358225</v>
      </c>
      <c r="W109" s="11">
        <f>'OddsRatio_working_3-way'!V109^2+4*'OddsRatio_working_3-way'!U109^3/27</f>
        <v>-0.10459080785785928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0.20070482722550254</v>
      </c>
      <c r="Y109" s="11">
        <f>IF('OddsRatio_working_3-way'!W109&gt;=0,IF('OddsRatio_working_3-way'!V109+SQRT('OddsRatio_working_3-way'!W109)&gt;0,0,PI()),ACOS('OddsRatio_working_3-way'!V109/(2*'OddsRatio_working_3-way'!X109)))</f>
        <v>0.93681114854064063</v>
      </c>
      <c r="Z109" s="11">
        <f>'OddsRatio_working_3-way'!X109^(1/3)*COS('OddsRatio_working_3-way'!Y109/3)</f>
        <v>0.55717456643086316</v>
      </c>
      <c r="AA109" s="11">
        <f>'OddsRatio_working_3-way'!X109^(1/3)*COS(('OddsRatio_working_3-way'!Y109+2*PI())/3)</f>
        <v>-0.43436287275370167</v>
      </c>
      <c r="AB109" s="11">
        <f>'OddsRatio_working_3-way'!X109^(1/3)*COS(('OddsRatio_working_3-way'!Y109+4*PI())/3)</f>
        <v>-0.1228116936771616</v>
      </c>
      <c r="AC109" s="11">
        <f>'OddsRatio_working_3-way'!X109^(1/3)*SIN('OddsRatio_working_3-way'!Y109/3)</f>
        <v>0.17987415710618587</v>
      </c>
      <c r="AD109" s="11">
        <f>'OddsRatio_working_3-way'!X109^(1/3)*SIN(('OddsRatio_working_3-way'!Y109+2*PI())/3)</f>
        <v>0.39259025031861489</v>
      </c>
      <c r="AE109" s="11">
        <f>'OddsRatio_working_3-way'!X109^(1/3)*SIN(('OddsRatio_working_3-way'!Y109+4*PI())/3)</f>
        <v>-0.57246440742480065</v>
      </c>
      <c r="AF109" s="11">
        <f>-'OddsRatio_working_3-way'!U109/(3*'OddsRatio_working_3-way'!X109^(1/3))*COS(('OddsRatio_working_3-way'!Y109)/3)</f>
        <v>0.55717456643086316</v>
      </c>
      <c r="AG109" s="11">
        <f>-'OddsRatio_working_3-way'!U109/(3*'OddsRatio_working_3-way'!X109^(1/3))*COS(('OddsRatio_working_3-way'!Y109+2*PI())/3)</f>
        <v>-0.43436287275370167</v>
      </c>
      <c r="AH109" s="11">
        <f>-'OddsRatio_working_3-way'!U109/(3*'OddsRatio_working_3-way'!X109^(1/3))*COS(('OddsRatio_working_3-way'!Y109+4*PI())/3)</f>
        <v>-0.1228116936771616</v>
      </c>
      <c r="AI109" s="11">
        <f>'OddsRatio_working_3-way'!U109/(3*'OddsRatio_working_3-way'!X109^(1/3))*SIN(('OddsRatio_working_3-way'!Y109)/3)</f>
        <v>-0.17987415710618587</v>
      </c>
      <c r="AJ109" s="11">
        <f>'OddsRatio_working_3-way'!U109/(3*'OddsRatio_working_3-way'!X109^(1/3))*SIN(('OddsRatio_working_3-way'!Y109+2*PI())/3)</f>
        <v>-0.39259025031861489</v>
      </c>
      <c r="AK109" s="11">
        <f>'OddsRatio_working_3-way'!U109/(3*'OddsRatio_working_3-way'!X109^(1/3))*SIN(('OddsRatio_working_3-way'!Y109+4*PI())/3)</f>
        <v>0.57246440742480065</v>
      </c>
      <c r="AL109" s="11">
        <f>'OddsRatio_working_3-way'!Z109+'OddsRatio_working_3-way'!AF109</f>
        <v>1.1143491328617263</v>
      </c>
      <c r="AM109" s="11">
        <f>'OddsRatio_working_3-way'!AA109+'OddsRatio_working_3-way'!AG109</f>
        <v>-0.86872574550740334</v>
      </c>
      <c r="AN109" s="11">
        <f>'OddsRatio_working_3-way'!AB109+'OddsRatio_working_3-way'!AH109</f>
        <v>-0.24562338735432321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1.1143491328617263</v>
      </c>
      <c r="AS109" s="11">
        <f>IF(('OddsRatio_working_3-way'!X109=0),IF(Q109&gt;0,-Q109^(1/3),(-Q109)^(1/3)),'OddsRatio_working_3-way'!AM109-'OddsRatio_working_3-way'!R109/3)</f>
        <v>-0.86872574550740334</v>
      </c>
      <c r="AT109" s="11">
        <f>IF(('OddsRatio_working_3-way'!X109=0),IF(Q109&gt;0,-Q109^(1/3),(-Q109)^(1/3)),'OddsRatio_working_3-way'!AN109-'OddsRatio_working_3-way'!R109/3)</f>
        <v>-0.24562338735432321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7.19</v>
      </c>
      <c r="B110" s="4">
        <f>IF('True_Odds_Calculator_3-way'!B109="","",'True_Odds_Calculator_3-way'!B109)</f>
        <v>4.8499999999999996</v>
      </c>
      <c r="C110" s="4">
        <f>IF('True_Odds_Calculator_3-way'!C109="","",'True_Odds_Calculator_3-way'!C109)</f>
        <v>1.42</v>
      </c>
      <c r="D110" s="9">
        <f t="shared" si="26"/>
        <v>0.12734700624892709</v>
      </c>
      <c r="E110" s="9">
        <f t="shared" si="27"/>
        <v>0.19003844985785717</v>
      </c>
      <c r="F110" s="9">
        <f t="shared" si="28"/>
        <v>0.68261454389321574</v>
      </c>
      <c r="G110" s="9">
        <f t="shared" si="29"/>
        <v>1.1070371473294012</v>
      </c>
      <c r="H110" s="9">
        <f t="shared" si="30"/>
        <v>7.8525599419689938</v>
      </c>
      <c r="I110" s="9">
        <f t="shared" si="31"/>
        <v>5.2620930172181932</v>
      </c>
      <c r="J110" s="9">
        <f t="shared" si="32"/>
        <v>1.4649556018783483</v>
      </c>
      <c r="K110" s="11">
        <f t="shared" si="33"/>
        <v>0.13908205841446453</v>
      </c>
      <c r="L110" s="11">
        <f t="shared" si="34"/>
        <v>0.2061855670103093</v>
      </c>
      <c r="M110" s="11">
        <f t="shared" si="35"/>
        <v>0.70422535211267612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-0.20213508226278643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0.2112383230746768</v>
      </c>
      <c r="Q110" s="11">
        <f>2*'OddsRatio_working_3-way'!K110*'OddsRatio_working_3-way'!L110*'OddsRatio_working_3-way'!M110</f>
        <v>4.0389736725559622E-2</v>
      </c>
      <c r="R110" s="11">
        <f t="shared" si="36"/>
        <v>0</v>
      </c>
      <c r="S110" s="11">
        <f t="shared" si="37"/>
        <v>-1.0450354322959914</v>
      </c>
      <c r="T110" s="11">
        <f t="shared" si="38"/>
        <v>-0.19981557022867907</v>
      </c>
      <c r="U110" s="11">
        <f>'OddsRatio_working_3-way'!S110-'OddsRatio_working_3-way'!R110^2/3</f>
        <v>-1.0450354322959914</v>
      </c>
      <c r="V110" s="11">
        <f>'OddsRatio_working_3-way'!S110*'OddsRatio_working_3-way'!R110/3-2*'OddsRatio_working_3-way'!R110^3/27-'OddsRatio_working_3-way'!T110</f>
        <v>0.19981557022867907</v>
      </c>
      <c r="W110" s="11">
        <f>'OddsRatio_working_3-way'!V110^2+4*'OddsRatio_working_3-way'!U110^3/27</f>
        <v>-0.12915258349344155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0.20559599071920986</v>
      </c>
      <c r="Y110" s="11">
        <f>IF('OddsRatio_working_3-way'!W110&gt;=0,IF('OddsRatio_working_3-way'!V110+SQRT('OddsRatio_working_3-way'!W110)&gt;0,0,PI()),ACOS('OddsRatio_working_3-way'!V110/(2*'OddsRatio_working_3-way'!X110)))</f>
        <v>1.0633553435853269</v>
      </c>
      <c r="Z110" s="11">
        <f>'OddsRatio_working_3-way'!X110^(1/3)*COS('OddsRatio_working_3-way'!Y110/3)</f>
        <v>0.55351857366470059</v>
      </c>
      <c r="AA110" s="11">
        <f>'OddsRatio_working_3-way'!X110^(1/3)*COS(('OddsRatio_working_3-way'!Y110+2*PI())/3)</f>
        <v>-0.4541620757905413</v>
      </c>
      <c r="AB110" s="11">
        <f>'OddsRatio_working_3-way'!X110^(1/3)*COS(('OddsRatio_working_3-way'!Y110+4*PI())/3)</f>
        <v>-9.9356497874159219E-2</v>
      </c>
      <c r="AC110" s="11">
        <f>'OddsRatio_working_3-way'!X110^(1/3)*SIN('OddsRatio_working_3-way'!Y110/3)</f>
        <v>0.20484709592000386</v>
      </c>
      <c r="AD110" s="11">
        <f>'OddsRatio_working_3-way'!X110^(1/3)*SIN(('OddsRatio_working_3-way'!Y110+2*PI())/3)</f>
        <v>0.376937598300157</v>
      </c>
      <c r="AE110" s="11">
        <f>'OddsRatio_working_3-way'!X110^(1/3)*SIN(('OddsRatio_working_3-way'!Y110+4*PI())/3)</f>
        <v>-0.58178469422016088</v>
      </c>
      <c r="AF110" s="11">
        <f>-'OddsRatio_working_3-way'!U110/(3*'OddsRatio_working_3-way'!X110^(1/3))*COS(('OddsRatio_working_3-way'!Y110)/3)</f>
        <v>0.55351857366470048</v>
      </c>
      <c r="AG110" s="11">
        <f>-'OddsRatio_working_3-way'!U110/(3*'OddsRatio_working_3-way'!X110^(1/3))*COS(('OddsRatio_working_3-way'!Y110+2*PI())/3)</f>
        <v>-0.45416207579054119</v>
      </c>
      <c r="AH110" s="11">
        <f>-'OddsRatio_working_3-way'!U110/(3*'OddsRatio_working_3-way'!X110^(1/3))*COS(('OddsRatio_working_3-way'!Y110+4*PI())/3)</f>
        <v>-9.9356497874159205E-2</v>
      </c>
      <c r="AI110" s="11">
        <f>'OddsRatio_working_3-way'!U110/(3*'OddsRatio_working_3-way'!X110^(1/3))*SIN(('OddsRatio_working_3-way'!Y110)/3)</f>
        <v>-0.20484709592000383</v>
      </c>
      <c r="AJ110" s="11">
        <f>'OddsRatio_working_3-way'!U110/(3*'OddsRatio_working_3-way'!X110^(1/3))*SIN(('OddsRatio_working_3-way'!Y110+2*PI())/3)</f>
        <v>-0.37693759830015694</v>
      </c>
      <c r="AK110" s="11">
        <f>'OddsRatio_working_3-way'!U110/(3*'OddsRatio_working_3-way'!X110^(1/3))*SIN(('OddsRatio_working_3-way'!Y110+4*PI())/3)</f>
        <v>0.58178469422016077</v>
      </c>
      <c r="AL110" s="11">
        <f>'OddsRatio_working_3-way'!Z110+'OddsRatio_working_3-way'!AF110</f>
        <v>1.1070371473294012</v>
      </c>
      <c r="AM110" s="11">
        <f>'OddsRatio_working_3-way'!AA110+'OddsRatio_working_3-way'!AG110</f>
        <v>-0.90832415158108248</v>
      </c>
      <c r="AN110" s="11">
        <f>'OddsRatio_working_3-way'!AB110+'OddsRatio_working_3-way'!AH110</f>
        <v>-0.19871299574831841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1.1070371473294012</v>
      </c>
      <c r="AS110" s="11">
        <f>IF(('OddsRatio_working_3-way'!X110=0),IF(Q110&gt;0,-Q110^(1/3),(-Q110)^(1/3)),'OddsRatio_working_3-way'!AM110-'OddsRatio_working_3-way'!R110/3)</f>
        <v>-0.90832415158108248</v>
      </c>
      <c r="AT110" s="11">
        <f>IF(('OddsRatio_working_3-way'!X110=0),IF(Q110&gt;0,-Q110^(1/3),(-Q110)^(1/3)),'OddsRatio_working_3-way'!AN110-'OddsRatio_working_3-way'!R110/3)</f>
        <v>-0.19871299574831841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1.44</v>
      </c>
      <c r="B111" s="4">
        <f>IF('True_Odds_Calculator_3-way'!B110="","",'True_Odds_Calculator_3-way'!B110)</f>
        <v>4.79</v>
      </c>
      <c r="C111" s="4">
        <f>IF('True_Odds_Calculator_3-way'!C110="","",'True_Odds_Calculator_3-way'!C110)</f>
        <v>7.31</v>
      </c>
      <c r="D111" s="9">
        <f t="shared" si="26"/>
        <v>0.67689843915473602</v>
      </c>
      <c r="E111" s="9">
        <f t="shared" si="27"/>
        <v>0.19563664268697978</v>
      </c>
      <c r="F111" s="9">
        <f t="shared" si="28"/>
        <v>0.12746491815828431</v>
      </c>
      <c r="G111" s="9">
        <f t="shared" si="29"/>
        <v>1.084832947924584</v>
      </c>
      <c r="H111" s="9">
        <f t="shared" si="30"/>
        <v>1.477326497086817</v>
      </c>
      <c r="I111" s="9">
        <f t="shared" si="31"/>
        <v>5.1115168726341729</v>
      </c>
      <c r="J111" s="9">
        <f t="shared" si="32"/>
        <v>7.8452959014041239</v>
      </c>
      <c r="K111" s="11">
        <f t="shared" si="33"/>
        <v>0.69444444444444442</v>
      </c>
      <c r="L111" s="11">
        <f t="shared" si="34"/>
        <v>0.20876826722338204</v>
      </c>
      <c r="M111" s="11">
        <f t="shared" si="35"/>
        <v>0.13679890560875513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-0.20869202983745649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0.2090379936668231</v>
      </c>
      <c r="Q111" s="11">
        <f>2*'OddsRatio_working_3-way'!K111*'OddsRatio_working_3-way'!L111*'OddsRatio_working_3-way'!M111</f>
        <v>3.966565344721501E-2</v>
      </c>
      <c r="R111" s="11">
        <f t="shared" si="36"/>
        <v>0</v>
      </c>
      <c r="S111" s="11">
        <f t="shared" si="37"/>
        <v>-1.0016577721230469</v>
      </c>
      <c r="T111" s="11">
        <f t="shared" si="38"/>
        <v>-0.19006788844839601</v>
      </c>
      <c r="U111" s="11">
        <f>'OddsRatio_working_3-way'!S111-'OddsRatio_working_3-way'!R111^2/3</f>
        <v>-1.0016577721230469</v>
      </c>
      <c r="V111" s="11">
        <f>'OddsRatio_working_3-way'!S111*'OddsRatio_working_3-way'!R111/3-2*'OddsRatio_working_3-way'!R111^3/27-'OddsRatio_working_3-way'!T111</f>
        <v>0.19006788844839601</v>
      </c>
      <c r="W111" s="11">
        <f>'OddsRatio_working_3-way'!V111^2+4*'OddsRatio_working_3-way'!U111^3/27</f>
        <v>-0.11276035564006877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0.19292884560071666</v>
      </c>
      <c r="Y111" s="11">
        <f>IF('OddsRatio_working_3-way'!W111&gt;=0,IF('OddsRatio_working_3-way'!V111+SQRT('OddsRatio_working_3-way'!W111)&gt;0,0,PI()),ACOS('OddsRatio_working_3-way'!V111/(2*'OddsRatio_working_3-way'!X111)))</f>
        <v>1.0557381714855016</v>
      </c>
      <c r="Z111" s="11">
        <f>'OddsRatio_working_3-way'!X111^(1/3)*COS('OddsRatio_working_3-way'!Y111/3)</f>
        <v>0.54241647396229198</v>
      </c>
      <c r="AA111" s="11">
        <f>'OddsRatio_working_3-way'!X111^(1/3)*COS(('OddsRatio_working_3-way'!Y111+2*PI())/3)</f>
        <v>-0.4436980036674551</v>
      </c>
      <c r="AB111" s="11">
        <f>'OddsRatio_working_3-way'!X111^(1/3)*COS(('OddsRatio_working_3-way'!Y111+4*PI())/3)</f>
        <v>-9.871847029483706E-2</v>
      </c>
      <c r="AC111" s="11">
        <f>'OddsRatio_working_3-way'!X111^(1/3)*SIN('OddsRatio_working_3-way'!Y111/3)</f>
        <v>0.19917402645759261</v>
      </c>
      <c r="AD111" s="11">
        <f>'OddsRatio_working_3-way'!X111^(1/3)*SIN(('OddsRatio_working_3-way'!Y111+2*PI())/3)</f>
        <v>0.37015943265372908</v>
      </c>
      <c r="AE111" s="11">
        <f>'OddsRatio_working_3-way'!X111^(1/3)*SIN(('OddsRatio_working_3-way'!Y111+4*PI())/3)</f>
        <v>-0.5693334591113216</v>
      </c>
      <c r="AF111" s="11">
        <f>-'OddsRatio_working_3-way'!U111/(3*'OddsRatio_working_3-way'!X111^(1/3))*COS(('OddsRatio_working_3-way'!Y111)/3)</f>
        <v>0.54241647396229198</v>
      </c>
      <c r="AG111" s="11">
        <f>-'OddsRatio_working_3-way'!U111/(3*'OddsRatio_working_3-way'!X111^(1/3))*COS(('OddsRatio_working_3-way'!Y111+2*PI())/3)</f>
        <v>-0.4436980036674551</v>
      </c>
      <c r="AH111" s="11">
        <f>-'OddsRatio_working_3-way'!U111/(3*'OddsRatio_working_3-way'!X111^(1/3))*COS(('OddsRatio_working_3-way'!Y111+4*PI())/3)</f>
        <v>-9.871847029483706E-2</v>
      </c>
      <c r="AI111" s="11">
        <f>'OddsRatio_working_3-way'!U111/(3*'OddsRatio_working_3-way'!X111^(1/3))*SIN(('OddsRatio_working_3-way'!Y111)/3)</f>
        <v>-0.19917402645759261</v>
      </c>
      <c r="AJ111" s="11">
        <f>'OddsRatio_working_3-way'!U111/(3*'OddsRatio_working_3-way'!X111^(1/3))*SIN(('OddsRatio_working_3-way'!Y111+2*PI())/3)</f>
        <v>-0.37015943265372908</v>
      </c>
      <c r="AK111" s="11">
        <f>'OddsRatio_working_3-way'!U111/(3*'OddsRatio_working_3-way'!X111^(1/3))*SIN(('OddsRatio_working_3-way'!Y111+4*PI())/3)</f>
        <v>0.5693334591113216</v>
      </c>
      <c r="AL111" s="11">
        <f>'OddsRatio_working_3-way'!Z111+'OddsRatio_working_3-way'!AF111</f>
        <v>1.084832947924584</v>
      </c>
      <c r="AM111" s="11">
        <f>'OddsRatio_working_3-way'!AA111+'OddsRatio_working_3-way'!AG111</f>
        <v>-0.8873960073349102</v>
      </c>
      <c r="AN111" s="11">
        <f>'OddsRatio_working_3-way'!AB111+'OddsRatio_working_3-way'!AH111</f>
        <v>-0.19743694058967412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1.084832947924584</v>
      </c>
      <c r="AS111" s="11">
        <f>IF(('OddsRatio_working_3-way'!X111=0),IF(Q111&gt;0,-Q111^(1/3),(-Q111)^(1/3)),'OddsRatio_working_3-way'!AM111-'OddsRatio_working_3-way'!R111/3)</f>
        <v>-0.8873960073349102</v>
      </c>
      <c r="AT111" s="11">
        <f>IF(('OddsRatio_working_3-way'!X111=0),IF(Q111&gt;0,-Q111^(1/3),(-Q111)^(1/3)),'OddsRatio_working_3-way'!AN111-'OddsRatio_working_3-way'!R111/3)</f>
        <v>-0.19743694058967412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4.8600000000000003</v>
      </c>
      <c r="B112" s="4">
        <f>IF('True_Odds_Calculator_3-way'!B111="","",'True_Odds_Calculator_3-way'!B111)</f>
        <v>4.12</v>
      </c>
      <c r="C112" s="4">
        <f>IF('True_Odds_Calculator_3-way'!C111="","",'True_Odds_Calculator_3-way'!C111)</f>
        <v>1.7</v>
      </c>
      <c r="D112" s="9">
        <f t="shared" si="26"/>
        <v>0.1956891473268077</v>
      </c>
      <c r="E112" s="9">
        <f t="shared" si="27"/>
        <v>0.23136418837504028</v>
      </c>
      <c r="F112" s="9">
        <f t="shared" si="28"/>
        <v>0.572946664298152</v>
      </c>
      <c r="G112" s="9">
        <f t="shared" si="29"/>
        <v>1.0648045130118939</v>
      </c>
      <c r="H112" s="9">
        <f t="shared" si="30"/>
        <v>5.1101454202259111</v>
      </c>
      <c r="I112" s="9">
        <f t="shared" si="31"/>
        <v>4.3221900805971085</v>
      </c>
      <c r="J112" s="9">
        <f t="shared" si="32"/>
        <v>1.7453631591083258</v>
      </c>
      <c r="K112" s="11">
        <f t="shared" si="33"/>
        <v>0.20576131687242796</v>
      </c>
      <c r="L112" s="11">
        <f t="shared" si="34"/>
        <v>0.24271844660194175</v>
      </c>
      <c r="M112" s="11">
        <f t="shared" si="35"/>
        <v>0.58823529411764708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-0.24766094859374888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0.2256206330068885</v>
      </c>
      <c r="Q112" s="11">
        <f>2*'OddsRatio_working_3-way'!K112*'OddsRatio_working_3-way'!L112*'OddsRatio_working_3-way'!M112</f>
        <v>5.8755373178877204E-2</v>
      </c>
      <c r="R112" s="11">
        <f t="shared" si="36"/>
        <v>0</v>
      </c>
      <c r="S112" s="11">
        <f t="shared" si="37"/>
        <v>-0.91100609235324281</v>
      </c>
      <c r="T112" s="11">
        <f t="shared" si="38"/>
        <v>-0.23724116988365693</v>
      </c>
      <c r="U112" s="11">
        <f>'OddsRatio_working_3-way'!S112-'OddsRatio_working_3-way'!R112^2/3</f>
        <v>-0.91100609235324281</v>
      </c>
      <c r="V112" s="11">
        <f>'OddsRatio_working_3-way'!S112*'OddsRatio_working_3-way'!R112/3-2*'OddsRatio_working_3-way'!R112^3/27-'OddsRatio_working_3-way'!T112</f>
        <v>0.23724116988365693</v>
      </c>
      <c r="W112" s="11">
        <f>'OddsRatio_working_3-way'!V112^2+4*'OddsRatio_working_3-way'!U112^3/27</f>
        <v>-5.5727471699956392E-2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0.16734010606226662</v>
      </c>
      <c r="Y112" s="11">
        <f>IF('OddsRatio_working_3-way'!W112&gt;=0,IF('OddsRatio_working_3-way'!V112+SQRT('OddsRatio_working_3-way'!W112)&gt;0,0,PI()),ACOS('OddsRatio_working_3-way'!V112/(2*'OddsRatio_working_3-way'!X112)))</f>
        <v>0.78291669263940866</v>
      </c>
      <c r="Z112" s="11">
        <f>'OddsRatio_working_3-way'!X112^(1/3)*COS('OddsRatio_working_3-way'!Y112/3)</f>
        <v>0.53240225650594708</v>
      </c>
      <c r="AA112" s="11">
        <f>'OddsRatio_working_3-way'!X112^(1/3)*COS(('OddsRatio_working_3-way'!Y112+2*PI())/3)</f>
        <v>-0.38933682997608288</v>
      </c>
      <c r="AB112" s="11">
        <f>'OddsRatio_working_3-way'!X112^(1/3)*COS(('OddsRatio_working_3-way'!Y112+4*PI())/3)</f>
        <v>-0.14306542652986437</v>
      </c>
      <c r="AC112" s="11">
        <f>'OddsRatio_working_3-way'!X112^(1/3)*SIN('OddsRatio_working_3-way'!Y112/3)</f>
        <v>0.14218486107338132</v>
      </c>
      <c r="AD112" s="11">
        <f>'OddsRatio_working_3-way'!X112^(1/3)*SIN(('OddsRatio_working_3-way'!Y112+2*PI())/3)</f>
        <v>0.38998144862961848</v>
      </c>
      <c r="AE112" s="11">
        <f>'OddsRatio_working_3-way'!X112^(1/3)*SIN(('OddsRatio_working_3-way'!Y112+4*PI())/3)</f>
        <v>-0.53216630970299972</v>
      </c>
      <c r="AF112" s="11">
        <f>-'OddsRatio_working_3-way'!U112/(3*'OddsRatio_working_3-way'!X112^(1/3))*COS(('OddsRatio_working_3-way'!Y112)/3)</f>
        <v>0.53240225650594697</v>
      </c>
      <c r="AG112" s="11">
        <f>-'OddsRatio_working_3-way'!U112/(3*'OddsRatio_working_3-way'!X112^(1/3))*COS(('OddsRatio_working_3-way'!Y112+2*PI())/3)</f>
        <v>-0.38933682997608277</v>
      </c>
      <c r="AH112" s="11">
        <f>-'OddsRatio_working_3-way'!U112/(3*'OddsRatio_working_3-way'!X112^(1/3))*COS(('OddsRatio_working_3-way'!Y112+4*PI())/3)</f>
        <v>-0.14306542652986429</v>
      </c>
      <c r="AI112" s="11">
        <f>'OddsRatio_working_3-way'!U112/(3*'OddsRatio_working_3-way'!X112^(1/3))*SIN(('OddsRatio_working_3-way'!Y112)/3)</f>
        <v>-0.14218486107338124</v>
      </c>
      <c r="AJ112" s="11">
        <f>'OddsRatio_working_3-way'!U112/(3*'OddsRatio_working_3-way'!X112^(1/3))*SIN(('OddsRatio_working_3-way'!Y112+2*PI())/3)</f>
        <v>-0.38998144862961831</v>
      </c>
      <c r="AK112" s="11">
        <f>'OddsRatio_working_3-way'!U112/(3*'OddsRatio_working_3-way'!X112^(1/3))*SIN(('OddsRatio_working_3-way'!Y112+4*PI())/3)</f>
        <v>0.5321663097029995</v>
      </c>
      <c r="AL112" s="11">
        <f>'OddsRatio_working_3-way'!Z112+'OddsRatio_working_3-way'!AF112</f>
        <v>1.0648045130118939</v>
      </c>
      <c r="AM112" s="11">
        <f>'OddsRatio_working_3-way'!AA112+'OddsRatio_working_3-way'!AG112</f>
        <v>-0.77867365995216564</v>
      </c>
      <c r="AN112" s="11">
        <f>'OddsRatio_working_3-way'!AB112+'OddsRatio_working_3-way'!AH112</f>
        <v>-0.28613085305972863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1.0648045130118939</v>
      </c>
      <c r="AS112" s="11">
        <f>IF(('OddsRatio_working_3-way'!X112=0),IF(Q112&gt;0,-Q112^(1/3),(-Q112)^(1/3)),'OddsRatio_working_3-way'!AM112-'OddsRatio_working_3-way'!R112/3)</f>
        <v>-0.77867365995216564</v>
      </c>
      <c r="AT112" s="11">
        <f>IF(('OddsRatio_working_3-way'!X112=0),IF(Q112&gt;0,-Q112^(1/3),(-Q112)^(1/3)),'OddsRatio_working_3-way'!AN112-'OddsRatio_working_3-way'!R112/3)</f>
        <v>-0.28613085305972863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2.29</v>
      </c>
      <c r="B113" s="4">
        <f>IF('True_Odds_Calculator_3-way'!B112="","",'True_Odds_Calculator_3-way'!B112)</f>
        <v>3.53</v>
      </c>
      <c r="C113" s="4">
        <f>IF('True_Odds_Calculator_3-way'!C112="","",'True_Odds_Calculator_3-way'!C112)</f>
        <v>3.18</v>
      </c>
      <c r="D113" s="9">
        <f t="shared" si="26"/>
        <v>0.42387934170857983</v>
      </c>
      <c r="E113" s="9">
        <f t="shared" si="27"/>
        <v>0.27280342422573778</v>
      </c>
      <c r="F113" s="9">
        <f t="shared" si="28"/>
        <v>0.30331723406568234</v>
      </c>
      <c r="G113" s="9">
        <f t="shared" si="29"/>
        <v>1.0536138884854207</v>
      </c>
      <c r="H113" s="9">
        <f t="shared" si="30"/>
        <v>2.359161916146193</v>
      </c>
      <c r="I113" s="9">
        <f t="shared" si="31"/>
        <v>3.6656431378681149</v>
      </c>
      <c r="J113" s="9">
        <f t="shared" si="32"/>
        <v>3.2968782768982172</v>
      </c>
      <c r="K113" s="11">
        <f t="shared" si="33"/>
        <v>0.4366812227074236</v>
      </c>
      <c r="L113" s="11">
        <f t="shared" si="34"/>
        <v>0.28328611898016998</v>
      </c>
      <c r="M113" s="11">
        <f t="shared" si="35"/>
        <v>0.31446540880503143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-0.27677663016725262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0.23340703549490813</v>
      </c>
      <c r="Q113" s="11">
        <f>2*'OddsRatio_working_3-way'!K113*'OddsRatio_working_3-way'!L113*'OddsRatio_working_3-way'!M113</f>
        <v>7.780234516496938E-2</v>
      </c>
      <c r="R113" s="11">
        <f t="shared" si="36"/>
        <v>0</v>
      </c>
      <c r="S113" s="11">
        <f t="shared" si="37"/>
        <v>-0.8433047087605019</v>
      </c>
      <c r="T113" s="11">
        <f t="shared" si="38"/>
        <v>-0.28110156958683402</v>
      </c>
      <c r="U113" s="11">
        <f>'OddsRatio_working_3-way'!S113-'OddsRatio_working_3-way'!R113^2/3</f>
        <v>-0.8433047087605019</v>
      </c>
      <c r="V113" s="11">
        <f>'OddsRatio_working_3-way'!S113*'OddsRatio_working_3-way'!R113/3-2*'OddsRatio_working_3-way'!R113^3/27-'OddsRatio_working_3-way'!T113</f>
        <v>0.28110156958683402</v>
      </c>
      <c r="W113" s="11">
        <f>'OddsRatio_working_3-way'!V113^2+4*'OddsRatio_working_3-way'!U113^3/27</f>
        <v>-9.8303468005982164E-3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0.14903727656594834</v>
      </c>
      <c r="Y113" s="11">
        <f>IF('OddsRatio_working_3-way'!W113&gt;=0,IF('OddsRatio_working_3-way'!V113+SQRT('OddsRatio_working_3-way'!W113)&gt;0,0,PI()),ACOS('OddsRatio_working_3-way'!V113/(2*'OddsRatio_working_3-way'!X113)))</f>
        <v>0.33908946890515668</v>
      </c>
      <c r="Z113" s="11">
        <f>'OddsRatio_working_3-way'!X113^(1/3)*COS('OddsRatio_working_3-way'!Y113/3)</f>
        <v>0.52680694424271024</v>
      </c>
      <c r="AA113" s="11">
        <f>'OddsRatio_working_3-way'!X113^(1/3)*COS(('OddsRatio_working_3-way'!Y113+2*PI())/3)</f>
        <v>-0.31519159637169797</v>
      </c>
      <c r="AB113" s="11">
        <f>'OddsRatio_working_3-way'!X113^(1/3)*COS(('OddsRatio_working_3-way'!Y113+4*PI())/3)</f>
        <v>-0.21161534787101235</v>
      </c>
      <c r="AC113" s="11">
        <f>'OddsRatio_working_3-way'!X113^(1/3)*SIN('OddsRatio_working_3-way'!Y113/3)</f>
        <v>5.9799774953522393E-2</v>
      </c>
      <c r="AD113" s="11">
        <f>'OddsRatio_working_3-way'!X113^(1/3)*SIN(('OddsRatio_working_3-way'!Y113+2*PI())/3)</f>
        <v>0.42632830912747816</v>
      </c>
      <c r="AE113" s="11">
        <f>'OddsRatio_working_3-way'!X113^(1/3)*SIN(('OddsRatio_working_3-way'!Y113+4*PI())/3)</f>
        <v>-0.48612808408100056</v>
      </c>
      <c r="AF113" s="11">
        <f>-'OddsRatio_working_3-way'!U113/(3*'OddsRatio_working_3-way'!X113^(1/3))*COS(('OddsRatio_working_3-way'!Y113)/3)</f>
        <v>0.52680694424271035</v>
      </c>
      <c r="AG113" s="11">
        <f>-'OddsRatio_working_3-way'!U113/(3*'OddsRatio_working_3-way'!X113^(1/3))*COS(('OddsRatio_working_3-way'!Y113+2*PI())/3)</f>
        <v>-0.31519159637169802</v>
      </c>
      <c r="AH113" s="11">
        <f>-'OddsRatio_working_3-way'!U113/(3*'OddsRatio_working_3-way'!X113^(1/3))*COS(('OddsRatio_working_3-way'!Y113+4*PI())/3)</f>
        <v>-0.21161534787101241</v>
      </c>
      <c r="AI113" s="11">
        <f>'OddsRatio_working_3-way'!U113/(3*'OddsRatio_working_3-way'!X113^(1/3))*SIN(('OddsRatio_working_3-way'!Y113)/3)</f>
        <v>-5.9799774953522407E-2</v>
      </c>
      <c r="AJ113" s="11">
        <f>'OddsRatio_working_3-way'!U113/(3*'OddsRatio_working_3-way'!X113^(1/3))*SIN(('OddsRatio_working_3-way'!Y113+2*PI())/3)</f>
        <v>-0.42632830912747821</v>
      </c>
      <c r="AK113" s="11">
        <f>'OddsRatio_working_3-way'!U113/(3*'OddsRatio_working_3-way'!X113^(1/3))*SIN(('OddsRatio_working_3-way'!Y113+4*PI())/3)</f>
        <v>0.48612808408100067</v>
      </c>
      <c r="AL113" s="11">
        <f>'OddsRatio_working_3-way'!Z113+'OddsRatio_working_3-way'!AF113</f>
        <v>1.0536138884854207</v>
      </c>
      <c r="AM113" s="11">
        <f>'OddsRatio_working_3-way'!AA113+'OddsRatio_working_3-way'!AG113</f>
        <v>-0.63038319274339605</v>
      </c>
      <c r="AN113" s="11">
        <f>'OddsRatio_working_3-way'!AB113+'OddsRatio_working_3-way'!AH113</f>
        <v>-0.42323069574202477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1.0536138884854207</v>
      </c>
      <c r="AS113" s="11">
        <f>IF(('OddsRatio_working_3-way'!X113=0),IF(Q113&gt;0,-Q113^(1/3),(-Q113)^(1/3)),'OddsRatio_working_3-way'!AM113-'OddsRatio_working_3-way'!R113/3)</f>
        <v>-0.63038319274339605</v>
      </c>
      <c r="AT113" s="11">
        <f>IF(('OddsRatio_working_3-way'!X113=0),IF(Q113&gt;0,-Q113^(1/3),(-Q113)^(1/3)),'OddsRatio_working_3-way'!AN113-'OddsRatio_working_3-way'!R113/3)</f>
        <v>-0.42323069574202477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1.51</v>
      </c>
      <c r="B114" s="4">
        <f>IF('True_Odds_Calculator_3-way'!B113="","",'True_Odds_Calculator_3-way'!B113)</f>
        <v>4.16</v>
      </c>
      <c r="C114" s="4">
        <f>IF('True_Odds_Calculator_3-way'!C113="","",'True_Odds_Calculator_3-way'!C113)</f>
        <v>7.35</v>
      </c>
      <c r="D114" s="9">
        <f t="shared" si="26"/>
        <v>0.64540547676556947</v>
      </c>
      <c r="E114" s="9">
        <f t="shared" si="27"/>
        <v>0.2270555004892571</v>
      </c>
      <c r="F114" s="9">
        <f t="shared" si="28"/>
        <v>0.1275390227451734</v>
      </c>
      <c r="G114" s="9">
        <f t="shared" si="29"/>
        <v>1.0772814980985788</v>
      </c>
      <c r="H114" s="9">
        <f t="shared" si="30"/>
        <v>1.5494135640302753</v>
      </c>
      <c r="I114" s="9">
        <f t="shared" si="31"/>
        <v>4.4042095339915095</v>
      </c>
      <c r="J114" s="9">
        <f t="shared" si="32"/>
        <v>7.8407375129259735</v>
      </c>
      <c r="K114" s="11">
        <f t="shared" si="33"/>
        <v>0.66225165562913912</v>
      </c>
      <c r="L114" s="11">
        <f t="shared" si="34"/>
        <v>0.24038461538461536</v>
      </c>
      <c r="M114" s="11">
        <f t="shared" si="35"/>
        <v>0.1360544217687075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-0.22165287408901413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0.21702516972148006</v>
      </c>
      <c r="Q114" s="11">
        <f>2*'OddsRatio_working_3-way'!K114*'OddsRatio_working_3-way'!L114*'OddsRatio_working_3-way'!M114</f>
        <v>4.3318397149996024E-2</v>
      </c>
      <c r="R114" s="11">
        <f t="shared" si="36"/>
        <v>0</v>
      </c>
      <c r="S114" s="11">
        <f t="shared" si="37"/>
        <v>-0.97912183910741613</v>
      </c>
      <c r="T114" s="11">
        <f t="shared" si="38"/>
        <v>-0.19543350081984356</v>
      </c>
      <c r="U114" s="11">
        <f>'OddsRatio_working_3-way'!S114-'OddsRatio_working_3-way'!R114^2/3</f>
        <v>-0.97912183910741613</v>
      </c>
      <c r="V114" s="11">
        <f>'OddsRatio_working_3-way'!S114*'OddsRatio_working_3-way'!R114/3-2*'OddsRatio_working_3-way'!R114^3/27-'OddsRatio_working_3-way'!T114</f>
        <v>0.19543350081984356</v>
      </c>
      <c r="W114" s="11">
        <f>'OddsRatio_working_3-way'!V114^2+4*'OddsRatio_working_3-way'!U114^3/27</f>
        <v>-0.10086709629637364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0.18645465235485104</v>
      </c>
      <c r="Y114" s="11">
        <f>IF('OddsRatio_working_3-way'!W114&gt;=0,IF('OddsRatio_working_3-way'!V114+SQRT('OddsRatio_working_3-way'!W114)&gt;0,0,PI()),ACOS('OddsRatio_working_3-way'!V114/(2*'OddsRatio_working_3-way'!X114)))</f>
        <v>1.0191643478336132</v>
      </c>
      <c r="Z114" s="11">
        <f>'OddsRatio_working_3-way'!X114^(1/3)*COS('OddsRatio_working_3-way'!Y114/3)</f>
        <v>0.53864074904928949</v>
      </c>
      <c r="AA114" s="11">
        <f>'OddsRatio_working_3-way'!X114^(1/3)*COS(('OddsRatio_working_3-way'!Y114+2*PI())/3)</f>
        <v>-0.43418415882723005</v>
      </c>
      <c r="AB114" s="11">
        <f>'OddsRatio_working_3-way'!X114^(1/3)*COS(('OddsRatio_working_3-way'!Y114+4*PI())/3)</f>
        <v>-0.10445659022205984</v>
      </c>
      <c r="AC114" s="11">
        <f>'OddsRatio_working_3-way'!X114^(1/3)*SIN('OddsRatio_working_3-way'!Y114/3)</f>
        <v>0.190368300493436</v>
      </c>
      <c r="AD114" s="11">
        <f>'OddsRatio_working_3-way'!X114^(1/3)*SIN(('OddsRatio_working_3-way'!Y114+2*PI())/3)</f>
        <v>0.37129242194344542</v>
      </c>
      <c r="AE114" s="11">
        <f>'OddsRatio_working_3-way'!X114^(1/3)*SIN(('OddsRatio_working_3-way'!Y114+4*PI())/3)</f>
        <v>-0.56166072243688137</v>
      </c>
      <c r="AF114" s="11">
        <f>-'OddsRatio_working_3-way'!U114/(3*'OddsRatio_working_3-way'!X114^(1/3))*COS(('OddsRatio_working_3-way'!Y114)/3)</f>
        <v>0.53864074904928927</v>
      </c>
      <c r="AG114" s="11">
        <f>-'OddsRatio_working_3-way'!U114/(3*'OddsRatio_working_3-way'!X114^(1/3))*COS(('OddsRatio_working_3-way'!Y114+2*PI())/3)</f>
        <v>-0.43418415882722988</v>
      </c>
      <c r="AH114" s="11">
        <f>-'OddsRatio_working_3-way'!U114/(3*'OddsRatio_working_3-way'!X114^(1/3))*COS(('OddsRatio_working_3-way'!Y114+4*PI())/3)</f>
        <v>-0.1044565902220598</v>
      </c>
      <c r="AI114" s="11">
        <f>'OddsRatio_working_3-way'!U114/(3*'OddsRatio_working_3-way'!X114^(1/3))*SIN(('OddsRatio_working_3-way'!Y114)/3)</f>
        <v>-0.19036830049343595</v>
      </c>
      <c r="AJ114" s="11">
        <f>'OddsRatio_working_3-way'!U114/(3*'OddsRatio_working_3-way'!X114^(1/3))*SIN(('OddsRatio_working_3-way'!Y114+2*PI())/3)</f>
        <v>-0.37129242194344525</v>
      </c>
      <c r="AK114" s="11">
        <f>'OddsRatio_working_3-way'!U114/(3*'OddsRatio_working_3-way'!X114^(1/3))*SIN(('OddsRatio_working_3-way'!Y114+4*PI())/3)</f>
        <v>0.56166072243688114</v>
      </c>
      <c r="AL114" s="11">
        <f>'OddsRatio_working_3-way'!Z114+'OddsRatio_working_3-way'!AF114</f>
        <v>1.0772814980985788</v>
      </c>
      <c r="AM114" s="11">
        <f>'OddsRatio_working_3-way'!AA114+'OddsRatio_working_3-way'!AG114</f>
        <v>-0.86836831765445988</v>
      </c>
      <c r="AN114" s="11">
        <f>'OddsRatio_working_3-way'!AB114+'OddsRatio_working_3-way'!AH114</f>
        <v>-0.20891318044411966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1.0772814980985788</v>
      </c>
      <c r="AS114" s="11">
        <f>IF(('OddsRatio_working_3-way'!X114=0),IF(Q114&gt;0,-Q114^(1/3),(-Q114)^(1/3)),'OddsRatio_working_3-way'!AM114-'OddsRatio_working_3-way'!R114/3)</f>
        <v>-0.86836831765445988</v>
      </c>
      <c r="AT114" s="11">
        <f>IF(('OddsRatio_working_3-way'!X114=0),IF(Q114&gt;0,-Q114^(1/3),(-Q114)^(1/3)),'OddsRatio_working_3-way'!AN114-'OddsRatio_working_3-way'!R114/3)</f>
        <v>-0.20891318044411966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2.38</v>
      </c>
      <c r="B115" s="4">
        <f>IF('True_Odds_Calculator_3-way'!B114="","",'True_Odds_Calculator_3-way'!B114)</f>
        <v>3.22</v>
      </c>
      <c r="C115" s="4">
        <f>IF('True_Odds_Calculator_3-way'!C114="","",'True_Odds_Calculator_3-way'!C114)</f>
        <v>3.2</v>
      </c>
      <c r="D115" s="9">
        <f t="shared" si="26"/>
        <v>0.40444024412725155</v>
      </c>
      <c r="E115" s="9">
        <f t="shared" si="27"/>
        <v>0.29683368826439477</v>
      </c>
      <c r="F115" s="9">
        <f t="shared" si="28"/>
        <v>0.29872606760835374</v>
      </c>
      <c r="G115" s="9">
        <f t="shared" si="29"/>
        <v>1.0670675007102233</v>
      </c>
      <c r="H115" s="9">
        <f t="shared" si="30"/>
        <v>2.472553150980108</v>
      </c>
      <c r="I115" s="9">
        <f t="shared" si="31"/>
        <v>3.3688898515766956</v>
      </c>
      <c r="J115" s="9">
        <f t="shared" si="32"/>
        <v>3.3475485015624913</v>
      </c>
      <c r="K115" s="11">
        <f t="shared" si="33"/>
        <v>0.42016806722689076</v>
      </c>
      <c r="L115" s="11">
        <f t="shared" si="34"/>
        <v>0.3105590062111801</v>
      </c>
      <c r="M115" s="11">
        <f t="shared" si="35"/>
        <v>0.3125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-0.27483493397358949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0.23650764653687564</v>
      </c>
      <c r="Q115" s="11">
        <f>2*'OddsRatio_working_3-way'!K115*'OddsRatio_working_3-way'!L115*'OddsRatio_working_3-way'!M115</f>
        <v>8.1554360874784695E-2</v>
      </c>
      <c r="R115" s="11">
        <f t="shared" si="36"/>
        <v>0</v>
      </c>
      <c r="S115" s="11">
        <f t="shared" si="37"/>
        <v>-0.86054433880520831</v>
      </c>
      <c r="T115" s="11">
        <f t="shared" si="38"/>
        <v>-0.2967394271742097</v>
      </c>
      <c r="U115" s="11">
        <f>'OddsRatio_working_3-way'!S115-'OddsRatio_working_3-way'!R115^2/3</f>
        <v>-0.86054433880520831</v>
      </c>
      <c r="V115" s="11">
        <f>'OddsRatio_working_3-way'!S115*'OddsRatio_working_3-way'!R115/3-2*'OddsRatio_working_3-way'!R115^3/27-'OddsRatio_working_3-way'!T115</f>
        <v>0.2967394271742097</v>
      </c>
      <c r="W115" s="11">
        <f>'OddsRatio_working_3-way'!V115^2+4*'OddsRatio_working_3-way'!U115^3/27</f>
        <v>-6.3552743704703846E-3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0.15363069518340766</v>
      </c>
      <c r="Y115" s="11">
        <f>IF('OddsRatio_working_3-way'!W115&gt;=0,IF('OddsRatio_working_3-way'!V115+SQRT('OddsRatio_working_3-way'!W115)&gt;0,0,PI()),ACOS('OddsRatio_working_3-way'!V115/(2*'OddsRatio_working_3-way'!X115)))</f>
        <v>0.26245605113281378</v>
      </c>
      <c r="Z115" s="11">
        <f>'OddsRatio_working_3-way'!X115^(1/3)*COS('OddsRatio_working_3-way'!Y115/3)</f>
        <v>0.53353375035511152</v>
      </c>
      <c r="AA115" s="11">
        <f>'OddsRatio_working_3-way'!X115^(1/3)*COS(('OddsRatio_working_3-way'!Y115+2*PI())/3)</f>
        <v>-0.3072932570208578</v>
      </c>
      <c r="AB115" s="11">
        <f>'OddsRatio_working_3-way'!X115^(1/3)*COS(('OddsRatio_working_3-way'!Y115+4*PI())/3)</f>
        <v>-0.22624049333425367</v>
      </c>
      <c r="AC115" s="11">
        <f>'OddsRatio_working_3-way'!X115^(1/3)*SIN('OddsRatio_working_3-way'!Y115/3)</f>
        <v>4.6795834933024E-2</v>
      </c>
      <c r="AD115" s="11">
        <f>'OddsRatio_working_3-way'!X115^(1/3)*SIN(('OddsRatio_working_3-way'!Y115+2*PI())/3)</f>
        <v>0.43865586411739943</v>
      </c>
      <c r="AE115" s="11">
        <f>'OddsRatio_working_3-way'!X115^(1/3)*SIN(('OddsRatio_working_3-way'!Y115+4*PI())/3)</f>
        <v>-0.48545169905042346</v>
      </c>
      <c r="AF115" s="11">
        <f>-'OddsRatio_working_3-way'!U115/(3*'OddsRatio_working_3-way'!X115^(1/3))*COS(('OddsRatio_working_3-way'!Y115)/3)</f>
        <v>0.53353375035511164</v>
      </c>
      <c r="AG115" s="11">
        <f>-'OddsRatio_working_3-way'!U115/(3*'OddsRatio_working_3-way'!X115^(1/3))*COS(('OddsRatio_working_3-way'!Y115+2*PI())/3)</f>
        <v>-0.30729325702085786</v>
      </c>
      <c r="AH115" s="11">
        <f>-'OddsRatio_working_3-way'!U115/(3*'OddsRatio_working_3-way'!X115^(1/3))*COS(('OddsRatio_working_3-way'!Y115+4*PI())/3)</f>
        <v>-0.22624049333425372</v>
      </c>
      <c r="AI115" s="11">
        <f>'OddsRatio_working_3-way'!U115/(3*'OddsRatio_working_3-way'!X115^(1/3))*SIN(('OddsRatio_working_3-way'!Y115)/3)</f>
        <v>-4.6795834933024007E-2</v>
      </c>
      <c r="AJ115" s="11">
        <f>'OddsRatio_working_3-way'!U115/(3*'OddsRatio_working_3-way'!X115^(1/3))*SIN(('OddsRatio_working_3-way'!Y115+2*PI())/3)</f>
        <v>-0.43865586411739954</v>
      </c>
      <c r="AK115" s="11">
        <f>'OddsRatio_working_3-way'!U115/(3*'OddsRatio_working_3-way'!X115^(1/3))*SIN(('OddsRatio_working_3-way'!Y115+4*PI())/3)</f>
        <v>0.48545169905042357</v>
      </c>
      <c r="AL115" s="11">
        <f>'OddsRatio_working_3-way'!Z115+'OddsRatio_working_3-way'!AF115</f>
        <v>1.0670675007102233</v>
      </c>
      <c r="AM115" s="11">
        <f>'OddsRatio_working_3-way'!AA115+'OddsRatio_working_3-way'!AG115</f>
        <v>-0.61458651404171571</v>
      </c>
      <c r="AN115" s="11">
        <f>'OddsRatio_working_3-way'!AB115+'OddsRatio_working_3-way'!AH115</f>
        <v>-0.45248098666850739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1.0670675007102233</v>
      </c>
      <c r="AS115" s="11">
        <f>IF(('OddsRatio_working_3-way'!X115=0),IF(Q115&gt;0,-Q115^(1/3),(-Q115)^(1/3)),'OddsRatio_working_3-way'!AM115-'OddsRatio_working_3-way'!R115/3)</f>
        <v>-0.61458651404171571</v>
      </c>
      <c r="AT115" s="11">
        <f>IF(('OddsRatio_working_3-way'!X115=0),IF(Q115&gt;0,-Q115^(1/3),(-Q115)^(1/3)),'OddsRatio_working_3-way'!AN115-'OddsRatio_working_3-way'!R115/3)</f>
        <v>-0.45248098666850739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1.61</v>
      </c>
      <c r="B116" s="4">
        <f>IF('True_Odds_Calculator_3-way'!B115="","",'True_Odds_Calculator_3-way'!B115)</f>
        <v>4.1399999999999997</v>
      </c>
      <c r="C116" s="4">
        <f>IF('True_Odds_Calculator_3-way'!C115="","",'True_Odds_Calculator_3-way'!C115)</f>
        <v>5.34</v>
      </c>
      <c r="D116" s="9">
        <f t="shared" si="26"/>
        <v>0.60010000912667283</v>
      </c>
      <c r="E116" s="9">
        <f t="shared" si="27"/>
        <v>0.22572017138262518</v>
      </c>
      <c r="F116" s="9">
        <f t="shared" si="28"/>
        <v>0.17417981949070185</v>
      </c>
      <c r="G116" s="9">
        <f t="shared" si="29"/>
        <v>1.0924408357935247</v>
      </c>
      <c r="H116" s="9">
        <f t="shared" si="30"/>
        <v>1.6663889098340503</v>
      </c>
      <c r="I116" s="9">
        <f t="shared" si="31"/>
        <v>4.4302642243916663</v>
      </c>
      <c r="J116" s="9">
        <f t="shared" si="32"/>
        <v>5.7411932273438975</v>
      </c>
      <c r="K116" s="11">
        <f t="shared" si="33"/>
        <v>0.6211180124223602</v>
      </c>
      <c r="L116" s="11">
        <f t="shared" si="34"/>
        <v>0.24154589371980678</v>
      </c>
      <c r="M116" s="11">
        <f t="shared" si="35"/>
        <v>0.18726591760299627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-0.2335510039042249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0.2272903761827107</v>
      </c>
      <c r="Q116" s="11">
        <f>2*'OddsRatio_working_3-way'!K116*'OddsRatio_working_3-way'!L116*'OddsRatio_working_3-way'!M116</f>
        <v>5.6190451466677553E-2</v>
      </c>
      <c r="R116" s="11">
        <f t="shared" si="36"/>
        <v>0</v>
      </c>
      <c r="S116" s="11">
        <f t="shared" si="37"/>
        <v>-0.97319374519117219</v>
      </c>
      <c r="T116" s="11">
        <f t="shared" si="38"/>
        <v>-0.24059177878644553</v>
      </c>
      <c r="U116" s="11">
        <f>'OddsRatio_working_3-way'!S116-'OddsRatio_working_3-way'!R116^2/3</f>
        <v>-0.97319374519117219</v>
      </c>
      <c r="V116" s="11">
        <f>'OddsRatio_working_3-way'!S116*'OddsRatio_working_3-way'!R116/3-2*'OddsRatio_working_3-way'!R116^3/27-'OddsRatio_working_3-way'!T116</f>
        <v>0.24059177878644553</v>
      </c>
      <c r="W116" s="11">
        <f>'OddsRatio_working_3-way'!V116^2+4*'OddsRatio_working_3-way'!U116^3/27</f>
        <v>-7.8666366225060957E-2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0.18476388327043713</v>
      </c>
      <c r="Y116" s="11">
        <f>IF('OddsRatio_working_3-way'!W116&gt;=0,IF('OddsRatio_working_3-way'!V116+SQRT('OddsRatio_working_3-way'!W116)&gt;0,0,PI()),ACOS('OddsRatio_working_3-way'!V116/(2*'OddsRatio_working_3-way'!X116)))</f>
        <v>0.8617911306837337</v>
      </c>
      <c r="Z116" s="11">
        <f>'OddsRatio_working_3-way'!X116^(1/3)*COS('OddsRatio_working_3-way'!Y116/3)</f>
        <v>0.54622041789676234</v>
      </c>
      <c r="AA116" s="11">
        <f>'OddsRatio_working_3-way'!X116^(1/3)*COS(('OddsRatio_working_3-way'!Y116+2*PI())/3)</f>
        <v>-0.4128631252052799</v>
      </c>
      <c r="AB116" s="11">
        <f>'OddsRatio_working_3-way'!X116^(1/3)*COS(('OddsRatio_working_3-way'!Y116+4*PI())/3)</f>
        <v>-0.13335729269148255</v>
      </c>
      <c r="AC116" s="11">
        <f>'OddsRatio_working_3-way'!X116^(1/3)*SIN('OddsRatio_working_3-way'!Y116/3)</f>
        <v>0.1613727676419115</v>
      </c>
      <c r="AD116" s="11">
        <f>'OddsRatio_working_3-way'!X116^(1/3)*SIN(('OddsRatio_working_3-way'!Y116+2*PI())/3)</f>
        <v>0.39235437414339275</v>
      </c>
      <c r="AE116" s="11">
        <f>'OddsRatio_working_3-way'!X116^(1/3)*SIN(('OddsRatio_working_3-way'!Y116+4*PI())/3)</f>
        <v>-0.55372714178530413</v>
      </c>
      <c r="AF116" s="11">
        <f>-'OddsRatio_working_3-way'!U116/(3*'OddsRatio_working_3-way'!X116^(1/3))*COS(('OddsRatio_working_3-way'!Y116)/3)</f>
        <v>0.54622041789676234</v>
      </c>
      <c r="AG116" s="11">
        <f>-'OddsRatio_working_3-way'!U116/(3*'OddsRatio_working_3-way'!X116^(1/3))*COS(('OddsRatio_working_3-way'!Y116+2*PI())/3)</f>
        <v>-0.4128631252052799</v>
      </c>
      <c r="AH116" s="11">
        <f>-'OddsRatio_working_3-way'!U116/(3*'OddsRatio_working_3-way'!X116^(1/3))*COS(('OddsRatio_working_3-way'!Y116+4*PI())/3)</f>
        <v>-0.13335729269148255</v>
      </c>
      <c r="AI116" s="11">
        <f>'OddsRatio_working_3-way'!U116/(3*'OddsRatio_working_3-way'!X116^(1/3))*SIN(('OddsRatio_working_3-way'!Y116)/3)</f>
        <v>-0.1613727676419115</v>
      </c>
      <c r="AJ116" s="11">
        <f>'OddsRatio_working_3-way'!U116/(3*'OddsRatio_working_3-way'!X116^(1/3))*SIN(('OddsRatio_working_3-way'!Y116+2*PI())/3)</f>
        <v>-0.39235437414339275</v>
      </c>
      <c r="AK116" s="11">
        <f>'OddsRatio_working_3-way'!U116/(3*'OddsRatio_working_3-way'!X116^(1/3))*SIN(('OddsRatio_working_3-way'!Y116+4*PI())/3)</f>
        <v>0.55372714178530413</v>
      </c>
      <c r="AL116" s="11">
        <f>'OddsRatio_working_3-way'!Z116+'OddsRatio_working_3-way'!AF116</f>
        <v>1.0924408357935247</v>
      </c>
      <c r="AM116" s="11">
        <f>'OddsRatio_working_3-way'!AA116+'OddsRatio_working_3-way'!AG116</f>
        <v>-0.8257262504105598</v>
      </c>
      <c r="AN116" s="11">
        <f>'OddsRatio_working_3-way'!AB116+'OddsRatio_working_3-way'!AH116</f>
        <v>-0.26671458538296511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1.0924408357935247</v>
      </c>
      <c r="AS116" s="11">
        <f>IF(('OddsRatio_working_3-way'!X116=0),IF(Q116&gt;0,-Q116^(1/3),(-Q116)^(1/3)),'OddsRatio_working_3-way'!AM116-'OddsRatio_working_3-way'!R116/3)</f>
        <v>-0.8257262504105598</v>
      </c>
      <c r="AT116" s="11">
        <f>IF(('OddsRatio_working_3-way'!X116=0),IF(Q116&gt;0,-Q116^(1/3),(-Q116)^(1/3)),'OddsRatio_working_3-way'!AN116-'OddsRatio_working_3-way'!R116/3)</f>
        <v>-0.26671458538296511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2.1800000000000002</v>
      </c>
      <c r="B117" s="4">
        <f>IF('True_Odds_Calculator_3-way'!B116="","",'True_Odds_Calculator_3-way'!B116)</f>
        <v>3.13</v>
      </c>
      <c r="C117" s="4">
        <f>IF('True_Odds_Calculator_3-way'!C116="","",'True_Odds_Calculator_3-way'!C116)</f>
        <v>3.83</v>
      </c>
      <c r="D117" s="9">
        <f t="shared" si="26"/>
        <v>0.44380772909424027</v>
      </c>
      <c r="E117" s="9">
        <f t="shared" si="27"/>
        <v>0.30654321973762771</v>
      </c>
      <c r="F117" s="9">
        <f t="shared" si="28"/>
        <v>0.24964905116813182</v>
      </c>
      <c r="G117" s="9">
        <f t="shared" si="29"/>
        <v>1.0620576236594488</v>
      </c>
      <c r="H117" s="9">
        <f t="shared" si="30"/>
        <v>2.2532279959181496</v>
      </c>
      <c r="I117" s="9">
        <f t="shared" si="31"/>
        <v>3.262182738394626</v>
      </c>
      <c r="J117" s="9">
        <f t="shared" si="32"/>
        <v>4.0056230749562403</v>
      </c>
      <c r="K117" s="11">
        <f t="shared" si="33"/>
        <v>0.4587155963302752</v>
      </c>
      <c r="L117" s="11">
        <f t="shared" si="34"/>
        <v>0.31948881789137379</v>
      </c>
      <c r="M117" s="11">
        <f t="shared" si="35"/>
        <v>0.2610966057441253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-0.27217513133081961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0.23494638439325399</v>
      </c>
      <c r="Q117" s="11">
        <f>2*'OddsRatio_working_3-way'!K117*'OddsRatio_working_3-way'!L117*'OddsRatio_working_3-way'!M117</f>
        <v>7.6529766903340055E-2</v>
      </c>
      <c r="R117" s="11">
        <f t="shared" si="36"/>
        <v>0</v>
      </c>
      <c r="S117" s="11">
        <f t="shared" si="37"/>
        <v>-0.86321767622363943</v>
      </c>
      <c r="T117" s="11">
        <f t="shared" si="38"/>
        <v>-0.28117839616405194</v>
      </c>
      <c r="U117" s="11">
        <f>'OddsRatio_working_3-way'!S117-'OddsRatio_working_3-way'!R117^2/3</f>
        <v>-0.86321767622363943</v>
      </c>
      <c r="V117" s="11">
        <f>'OddsRatio_working_3-way'!S117*'OddsRatio_working_3-way'!R117/3-2*'OddsRatio_working_3-way'!R117^3/27-'OddsRatio_working_3-way'!T117</f>
        <v>0.28117839616405194</v>
      </c>
      <c r="W117" s="11">
        <f>'OddsRatio_working_3-way'!V117^2+4*'OddsRatio_working_3-way'!U117^3/27</f>
        <v>-1.6230876226159999E-2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0.15434714663344812</v>
      </c>
      <c r="Y117" s="11">
        <f>IF('OddsRatio_working_3-way'!W117&gt;=0,IF('OddsRatio_working_3-way'!V117+SQRT('OddsRatio_working_3-way'!W117)&gt;0,0,PI()),ACOS('OddsRatio_working_3-way'!V117/(2*'OddsRatio_working_3-way'!X117)))</f>
        <v>0.42542454310272038</v>
      </c>
      <c r="Z117" s="11">
        <f>'OddsRatio_working_3-way'!X117^(1/3)*COS('OddsRatio_working_3-way'!Y117/3)</f>
        <v>0.53102881182972439</v>
      </c>
      <c r="AA117" s="11">
        <f>'OddsRatio_working_3-way'!X117^(1/3)*COS(('OddsRatio_working_3-way'!Y117+2*PI())/3)</f>
        <v>-0.33117047807078143</v>
      </c>
      <c r="AB117" s="11">
        <f>'OddsRatio_working_3-way'!X117^(1/3)*COS(('OddsRatio_working_3-way'!Y117+4*PI())/3)</f>
        <v>-0.19985833375894305</v>
      </c>
      <c r="AC117" s="11">
        <f>'OddsRatio_working_3-way'!X117^(1/3)*SIN('OddsRatio_working_3-way'!Y117/3)</f>
        <v>7.5813101866307006E-2</v>
      </c>
      <c r="AD117" s="11">
        <f>'OddsRatio_working_3-way'!X117^(1/3)*SIN(('OddsRatio_working_3-way'!Y117+2*PI())/3)</f>
        <v>0.42197789025285426</v>
      </c>
      <c r="AE117" s="11">
        <f>'OddsRatio_working_3-way'!X117^(1/3)*SIN(('OddsRatio_working_3-way'!Y117+4*PI())/3)</f>
        <v>-0.49779099211916111</v>
      </c>
      <c r="AF117" s="11">
        <f>-'OddsRatio_working_3-way'!U117/(3*'OddsRatio_working_3-way'!X117^(1/3))*COS(('OddsRatio_working_3-way'!Y117)/3)</f>
        <v>0.53102881182972439</v>
      </c>
      <c r="AG117" s="11">
        <f>-'OddsRatio_working_3-way'!U117/(3*'OddsRatio_working_3-way'!X117^(1/3))*COS(('OddsRatio_working_3-way'!Y117+2*PI())/3)</f>
        <v>-0.33117047807078143</v>
      </c>
      <c r="AH117" s="11">
        <f>-'OddsRatio_working_3-way'!U117/(3*'OddsRatio_working_3-way'!X117^(1/3))*COS(('OddsRatio_working_3-way'!Y117+4*PI())/3)</f>
        <v>-0.19985833375894305</v>
      </c>
      <c r="AI117" s="11">
        <f>'OddsRatio_working_3-way'!U117/(3*'OddsRatio_working_3-way'!X117^(1/3))*SIN(('OddsRatio_working_3-way'!Y117)/3)</f>
        <v>-7.5813101866307006E-2</v>
      </c>
      <c r="AJ117" s="11">
        <f>'OddsRatio_working_3-way'!U117/(3*'OddsRatio_working_3-way'!X117^(1/3))*SIN(('OddsRatio_working_3-way'!Y117+2*PI())/3)</f>
        <v>-0.42197789025285426</v>
      </c>
      <c r="AK117" s="11">
        <f>'OddsRatio_working_3-way'!U117/(3*'OddsRatio_working_3-way'!X117^(1/3))*SIN(('OddsRatio_working_3-way'!Y117+4*PI())/3)</f>
        <v>0.49779099211916111</v>
      </c>
      <c r="AL117" s="11">
        <f>'OddsRatio_working_3-way'!Z117+'OddsRatio_working_3-way'!AF117</f>
        <v>1.0620576236594488</v>
      </c>
      <c r="AM117" s="11">
        <f>'OddsRatio_working_3-way'!AA117+'OddsRatio_working_3-way'!AG117</f>
        <v>-0.66234095614156285</v>
      </c>
      <c r="AN117" s="11">
        <f>'OddsRatio_working_3-way'!AB117+'OddsRatio_working_3-way'!AH117</f>
        <v>-0.39971666751788609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1.0620576236594488</v>
      </c>
      <c r="AS117" s="11">
        <f>IF(('OddsRatio_working_3-way'!X117=0),IF(Q117&gt;0,-Q117^(1/3),(-Q117)^(1/3)),'OddsRatio_working_3-way'!AM117-'OddsRatio_working_3-way'!R117/3)</f>
        <v>-0.66234095614156285</v>
      </c>
      <c r="AT117" s="11">
        <f>IF(('OddsRatio_working_3-way'!X117=0),IF(Q117&gt;0,-Q117^(1/3),(-Q117)^(1/3)),'OddsRatio_working_3-way'!AN117-'OddsRatio_working_3-way'!R117/3)</f>
        <v>-0.39971666751788609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2.39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3.16</v>
      </c>
      <c r="D118" s="9">
        <f t="shared" si="26"/>
        <v>0.40654793093625308</v>
      </c>
      <c r="E118" s="9">
        <f t="shared" si="27"/>
        <v>0.28748864407411534</v>
      </c>
      <c r="F118" s="9">
        <f t="shared" si="28"/>
        <v>0.30596342498963147</v>
      </c>
      <c r="G118" s="9">
        <f t="shared" si="29"/>
        <v>1.0501687552437211</v>
      </c>
      <c r="H118" s="9">
        <f t="shared" si="30"/>
        <v>2.4597345697887723</v>
      </c>
      <c r="I118" s="9">
        <f t="shared" si="31"/>
        <v>3.4783982623751823</v>
      </c>
      <c r="J118" s="9">
        <f t="shared" si="32"/>
        <v>3.2683645113264377</v>
      </c>
      <c r="K118" s="11">
        <f t="shared" si="33"/>
        <v>0.41841004184100417</v>
      </c>
      <c r="L118" s="11">
        <f t="shared" si="34"/>
        <v>0.29761904761904762</v>
      </c>
      <c r="M118" s="11">
        <f t="shared" si="35"/>
        <v>0.31645569620253161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-0.27922628190092835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0.23289663834391339</v>
      </c>
      <c r="Q118" s="11">
        <f>2*'OddsRatio_working_3-way'!K118*'OddsRatio_working_3-way'!L118*'OddsRatio_working_3-way'!M118</f>
        <v>7.8814429219598414E-2</v>
      </c>
      <c r="R118" s="11">
        <f t="shared" si="36"/>
        <v>0</v>
      </c>
      <c r="S118" s="11">
        <f t="shared" si="37"/>
        <v>-0.83407849991193495</v>
      </c>
      <c r="T118" s="11">
        <f t="shared" si="38"/>
        <v>-0.28226006765209294</v>
      </c>
      <c r="U118" s="11">
        <f>'OddsRatio_working_3-way'!S118-'OddsRatio_working_3-way'!R118^2/3</f>
        <v>-0.83407849991193495</v>
      </c>
      <c r="V118" s="11">
        <f>'OddsRatio_working_3-way'!S118*'OddsRatio_working_3-way'!R118/3-2*'OddsRatio_working_3-way'!R118^3/27-'OddsRatio_working_3-way'!T118</f>
        <v>0.28226006765209294</v>
      </c>
      <c r="W118" s="11">
        <f>'OddsRatio_working_3-way'!V118^2+4*'OddsRatio_working_3-way'!U118^3/27</f>
        <v>-6.2933316420190483E-3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0.14659815605336168</v>
      </c>
      <c r="Y118" s="11">
        <f>IF('OddsRatio_working_3-way'!W118&gt;=0,IF('OddsRatio_working_3-way'!V118+SQRT('OddsRatio_working_3-way'!W118)&gt;0,0,PI()),ACOS('OddsRatio_working_3-way'!V118/(2*'OddsRatio_working_3-way'!X118)))</f>
        <v>0.2739864674329473</v>
      </c>
      <c r="Z118" s="11">
        <f>'OddsRatio_working_3-way'!X118^(1/3)*COS('OddsRatio_working_3-way'!Y118/3)</f>
        <v>0.52508437762186044</v>
      </c>
      <c r="AA118" s="11">
        <f>'OddsRatio_working_3-way'!X118^(1/3)*COS(('OddsRatio_working_3-way'!Y118+2*PI())/3)</f>
        <v>-0.30418858434621399</v>
      </c>
      <c r="AB118" s="11">
        <f>'OddsRatio_working_3-way'!X118^(1/3)*COS(('OddsRatio_working_3-way'!Y118+4*PI())/3)</f>
        <v>-0.22089579327564654</v>
      </c>
      <c r="AC118" s="11">
        <f>'OddsRatio_working_3-way'!X118^(1/3)*SIN('OddsRatio_working_3-way'!Y118/3)</f>
        <v>4.808911534614739E-2</v>
      </c>
      <c r="AD118" s="11">
        <f>'OddsRatio_working_3-way'!X118^(1/3)*SIN(('OddsRatio_working_3-way'!Y118+2*PI())/3)</f>
        <v>0.43069185247779868</v>
      </c>
      <c r="AE118" s="11">
        <f>'OddsRatio_working_3-way'!X118^(1/3)*SIN(('OddsRatio_working_3-way'!Y118+4*PI())/3)</f>
        <v>-0.47878096782394602</v>
      </c>
      <c r="AF118" s="11">
        <f>-'OddsRatio_working_3-way'!U118/(3*'OddsRatio_working_3-way'!X118^(1/3))*COS(('OddsRatio_working_3-way'!Y118)/3)</f>
        <v>0.52508437762186055</v>
      </c>
      <c r="AG118" s="11">
        <f>-'OddsRatio_working_3-way'!U118/(3*'OddsRatio_working_3-way'!X118^(1/3))*COS(('OddsRatio_working_3-way'!Y118+2*PI())/3)</f>
        <v>-0.30418858434621404</v>
      </c>
      <c r="AH118" s="11">
        <f>-'OddsRatio_working_3-way'!U118/(3*'OddsRatio_working_3-way'!X118^(1/3))*COS(('OddsRatio_working_3-way'!Y118+4*PI())/3)</f>
        <v>-0.2208957932756466</v>
      </c>
      <c r="AI118" s="11">
        <f>'OddsRatio_working_3-way'!U118/(3*'OddsRatio_working_3-way'!X118^(1/3))*SIN(('OddsRatio_working_3-way'!Y118)/3)</f>
        <v>-4.8089115346147404E-2</v>
      </c>
      <c r="AJ118" s="11">
        <f>'OddsRatio_working_3-way'!U118/(3*'OddsRatio_working_3-way'!X118^(1/3))*SIN(('OddsRatio_working_3-way'!Y118+2*PI())/3)</f>
        <v>-0.43069185247779873</v>
      </c>
      <c r="AK118" s="11">
        <f>'OddsRatio_working_3-way'!U118/(3*'OddsRatio_working_3-way'!X118^(1/3))*SIN(('OddsRatio_working_3-way'!Y118+4*PI())/3)</f>
        <v>0.47878096782394614</v>
      </c>
      <c r="AL118" s="11">
        <f>'OddsRatio_working_3-way'!Z118+'OddsRatio_working_3-way'!AF118</f>
        <v>1.0501687552437211</v>
      </c>
      <c r="AM118" s="11">
        <f>'OddsRatio_working_3-way'!AA118+'OddsRatio_working_3-way'!AG118</f>
        <v>-0.60837716869242797</v>
      </c>
      <c r="AN118" s="11">
        <f>'OddsRatio_working_3-way'!AB118+'OddsRatio_working_3-way'!AH118</f>
        <v>-0.44179158655129314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1.0501687552437211</v>
      </c>
      <c r="AS118" s="11">
        <f>IF(('OddsRatio_working_3-way'!X118=0),IF(Q118&gt;0,-Q118^(1/3),(-Q118)^(1/3)),'OddsRatio_working_3-way'!AM118-'OddsRatio_working_3-way'!R118/3)</f>
        <v>-0.60837716869242797</v>
      </c>
      <c r="AT118" s="11">
        <f>IF(('OddsRatio_working_3-way'!X118=0),IF(Q118&gt;0,-Q118^(1/3),(-Q118)^(1/3)),'OddsRatio_working_3-way'!AN118-'OddsRatio_working_3-way'!R118/3)</f>
        <v>-0.44179158655129314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2.02</v>
      </c>
      <c r="B119" s="4">
        <f>IF('True_Odds_Calculator_3-way'!B118="","",'True_Odds_Calculator_3-way'!B118)</f>
        <v>3.62</v>
      </c>
      <c r="C119" s="4">
        <f>IF('True_Odds_Calculator_3-way'!C118="","",'True_Odds_Calculator_3-way'!C118)</f>
        <v>3.88</v>
      </c>
      <c r="D119" s="9">
        <f t="shared" si="26"/>
        <v>0.483663004925727</v>
      </c>
      <c r="E119" s="9">
        <f t="shared" si="27"/>
        <v>0.26722593135463063</v>
      </c>
      <c r="F119" s="9">
        <f t="shared" si="28"/>
        <v>0.24911106371964256</v>
      </c>
      <c r="G119" s="9">
        <f t="shared" si="29"/>
        <v>1.0466228243911915</v>
      </c>
      <c r="H119" s="9">
        <f t="shared" si="30"/>
        <v>2.0675552808790152</v>
      </c>
      <c r="I119" s="9">
        <f t="shared" si="31"/>
        <v>3.7421517999049216</v>
      </c>
      <c r="J119" s="9">
        <f t="shared" si="32"/>
        <v>4.0142737342466308</v>
      </c>
      <c r="K119" s="11">
        <f t="shared" si="33"/>
        <v>0.49504950495049505</v>
      </c>
      <c r="L119" s="11">
        <f t="shared" si="34"/>
        <v>0.27624309392265195</v>
      </c>
      <c r="M119" s="11">
        <f t="shared" si="35"/>
        <v>0.25773195876288663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-0.2712703234782099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0.22980312498413935</v>
      </c>
      <c r="Q119" s="11">
        <f>2*'OddsRatio_working_3-way'!K119*'OddsRatio_working_3-way'!L119*'OddsRatio_working_3-way'!M119</f>
        <v>7.0491756130104097E-2</v>
      </c>
      <c r="R119" s="11">
        <f t="shared" si="36"/>
        <v>0</v>
      </c>
      <c r="S119" s="11">
        <f t="shared" si="37"/>
        <v>-0.8471369888073973</v>
      </c>
      <c r="T119" s="11">
        <f t="shared" si="38"/>
        <v>-0.25985797202680899</v>
      </c>
      <c r="U119" s="11">
        <f>'OddsRatio_working_3-way'!S119-'OddsRatio_working_3-way'!R119^2/3</f>
        <v>-0.8471369888073973</v>
      </c>
      <c r="V119" s="11">
        <f>'OddsRatio_working_3-way'!S119*'OddsRatio_working_3-way'!R119/3-2*'OddsRatio_working_3-way'!R119^3/27-'OddsRatio_working_3-way'!T119</f>
        <v>0.25985797202680899</v>
      </c>
      <c r="W119" s="11">
        <f>'OddsRatio_working_3-way'!V119^2+4*'OddsRatio_working_3-way'!U119^3/27</f>
        <v>-2.2539064255119437E-2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0.15005434838834669</v>
      </c>
      <c r="Y119" s="11">
        <f>IF('OddsRatio_working_3-way'!W119&gt;=0,IF('OddsRatio_working_3-way'!V119+SQRT('OddsRatio_working_3-way'!W119)&gt;0,0,PI()),ACOS('OddsRatio_working_3-way'!V119/(2*'OddsRatio_working_3-way'!X119)))</f>
        <v>0.5238904847121808</v>
      </c>
      <c r="Z119" s="11">
        <f>'OddsRatio_working_3-way'!X119^(1/3)*COS('OddsRatio_working_3-way'!Y119/3)</f>
        <v>0.52331141219559585</v>
      </c>
      <c r="AA119" s="11">
        <f>'OddsRatio_working_3-way'!X119^(1/3)*COS(('OddsRatio_working_3-way'!Y119+2*PI())/3)</f>
        <v>-0.341612704548451</v>
      </c>
      <c r="AB119" s="11">
        <f>'OddsRatio_working_3-way'!X119^(1/3)*COS(('OddsRatio_working_3-way'!Y119+4*PI())/3)</f>
        <v>-0.18169870764714505</v>
      </c>
      <c r="AC119" s="11">
        <f>'OddsRatio_working_3-way'!X119^(1/3)*SIN('OddsRatio_working_3-way'!Y119/3)</f>
        <v>9.2326389158158093E-2</v>
      </c>
      <c r="AD119" s="11">
        <f>'OddsRatio_working_3-way'!X119^(1/3)*SIN(('OddsRatio_working_3-way'!Y119+2*PI())/3)</f>
        <v>0.40703778247261674</v>
      </c>
      <c r="AE119" s="11">
        <f>'OddsRatio_working_3-way'!X119^(1/3)*SIN(('OddsRatio_working_3-way'!Y119+4*PI())/3)</f>
        <v>-0.49936417163077473</v>
      </c>
      <c r="AF119" s="11">
        <f>-'OddsRatio_working_3-way'!U119/(3*'OddsRatio_working_3-way'!X119^(1/3))*COS(('OddsRatio_working_3-way'!Y119)/3)</f>
        <v>0.52331141219559574</v>
      </c>
      <c r="AG119" s="11">
        <f>-'OddsRatio_working_3-way'!U119/(3*'OddsRatio_working_3-way'!X119^(1/3))*COS(('OddsRatio_working_3-way'!Y119+2*PI())/3)</f>
        <v>-0.34161270454845094</v>
      </c>
      <c r="AH119" s="11">
        <f>-'OddsRatio_working_3-way'!U119/(3*'OddsRatio_working_3-way'!X119^(1/3))*COS(('OddsRatio_working_3-way'!Y119+4*PI())/3)</f>
        <v>-0.18169870764714499</v>
      </c>
      <c r="AI119" s="11">
        <f>'OddsRatio_working_3-way'!U119/(3*'OddsRatio_working_3-way'!X119^(1/3))*SIN(('OddsRatio_working_3-way'!Y119)/3)</f>
        <v>-9.2326389158158065E-2</v>
      </c>
      <c r="AJ119" s="11">
        <f>'OddsRatio_working_3-way'!U119/(3*'OddsRatio_working_3-way'!X119^(1/3))*SIN(('OddsRatio_working_3-way'!Y119+2*PI())/3)</f>
        <v>-0.40703778247261663</v>
      </c>
      <c r="AK119" s="11">
        <f>'OddsRatio_working_3-way'!U119/(3*'OddsRatio_working_3-way'!X119^(1/3))*SIN(('OddsRatio_working_3-way'!Y119+4*PI())/3)</f>
        <v>0.49936417163077462</v>
      </c>
      <c r="AL119" s="11">
        <f>'OddsRatio_working_3-way'!Z119+'OddsRatio_working_3-way'!AF119</f>
        <v>1.0466228243911915</v>
      </c>
      <c r="AM119" s="11">
        <f>'OddsRatio_working_3-way'!AA119+'OddsRatio_working_3-way'!AG119</f>
        <v>-0.68322540909690188</v>
      </c>
      <c r="AN119" s="11">
        <f>'OddsRatio_working_3-way'!AB119+'OddsRatio_working_3-way'!AH119</f>
        <v>-0.36339741529429004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1.0466228243911915</v>
      </c>
      <c r="AS119" s="11">
        <f>IF(('OddsRatio_working_3-way'!X119=0),IF(Q119&gt;0,-Q119^(1/3),(-Q119)^(1/3)),'OddsRatio_working_3-way'!AM119-'OddsRatio_working_3-way'!R119/3)</f>
        <v>-0.68322540909690188</v>
      </c>
      <c r="AT119" s="11">
        <f>IF(('OddsRatio_working_3-way'!X119=0),IF(Q119&gt;0,-Q119^(1/3),(-Q119)^(1/3)),'OddsRatio_working_3-way'!AN119-'OddsRatio_working_3-way'!R119/3)</f>
        <v>-0.36339741529429004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2.5299999999999998</v>
      </c>
      <c r="B120" s="4">
        <f>IF('True_Odds_Calculator_3-way'!B119="","",'True_Odds_Calculator_3-way'!B119)</f>
        <v>3.33</v>
      </c>
      <c r="C120" s="4">
        <f>IF('True_Odds_Calculator_3-way'!C119="","",'True_Odds_Calculator_3-way'!C119)</f>
        <v>3.01</v>
      </c>
      <c r="D120" s="9">
        <f t="shared" si="26"/>
        <v>0.38533906149356656</v>
      </c>
      <c r="E120" s="9">
        <f t="shared" si="27"/>
        <v>0.29161615466484458</v>
      </c>
      <c r="F120" s="9">
        <f t="shared" si="28"/>
        <v>0.32304478384158886</v>
      </c>
      <c r="G120" s="9">
        <f t="shared" si="29"/>
        <v>1.0425602168056047</v>
      </c>
      <c r="H120" s="9">
        <f t="shared" si="30"/>
        <v>2.5951171317125752</v>
      </c>
      <c r="I120" s="9">
        <f t="shared" si="31"/>
        <v>3.4291653051570594</v>
      </c>
      <c r="J120" s="9">
        <f t="shared" si="32"/>
        <v>3.095546035779265</v>
      </c>
      <c r="K120" s="11">
        <f t="shared" si="33"/>
        <v>0.39525691699604748</v>
      </c>
      <c r="L120" s="11">
        <f t="shared" si="34"/>
        <v>0.3003003003003003</v>
      </c>
      <c r="M120" s="11">
        <f t="shared" si="35"/>
        <v>0.33222591362126247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-0.28256096102405515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0.23147647010134376</v>
      </c>
      <c r="Q120" s="11">
        <f>2*'OddsRatio_working_3-way'!K120*'OddsRatio_working_3-way'!L120*'OddsRatio_working_3-way'!M120</f>
        <v>7.8867621840321547E-2</v>
      </c>
      <c r="R120" s="11">
        <f t="shared" si="36"/>
        <v>0</v>
      </c>
      <c r="S120" s="11">
        <f t="shared" si="37"/>
        <v>-0.81920895675902505</v>
      </c>
      <c r="T120" s="11">
        <f t="shared" si="38"/>
        <v>-0.27911719140000851</v>
      </c>
      <c r="U120" s="11">
        <f>'OddsRatio_working_3-way'!S120-'OddsRatio_working_3-way'!R120^2/3</f>
        <v>-0.81920895675902505</v>
      </c>
      <c r="V120" s="11">
        <f>'OddsRatio_working_3-way'!S120*'OddsRatio_working_3-way'!R120/3-2*'OddsRatio_working_3-way'!R120^3/27-'OddsRatio_working_3-way'!T120</f>
        <v>0.27911719140000851</v>
      </c>
      <c r="W120" s="11">
        <f>'OddsRatio_working_3-way'!V120^2+4*'OddsRatio_working_3-way'!U120^3/27</f>
        <v>-3.5415707128016588E-3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0.14269546002574035</v>
      </c>
      <c r="Y120" s="11">
        <f>IF('OddsRatio_working_3-way'!W120&gt;=0,IF('OddsRatio_working_3-way'!V120+SQRT('OddsRatio_working_3-way'!W120)&gt;0,0,PI()),ACOS('OddsRatio_working_3-way'!V120/(2*'OddsRatio_working_3-way'!X120)))</f>
        <v>0.21006640454429504</v>
      </c>
      <c r="Z120" s="11">
        <f>'OddsRatio_working_3-way'!X120^(1/3)*COS('OddsRatio_working_3-way'!Y120/3)</f>
        <v>0.52128010840280237</v>
      </c>
      <c r="AA120" s="11">
        <f>'OddsRatio_working_3-way'!X120^(1/3)*COS(('OddsRatio_working_3-way'!Y120+2*PI())/3)</f>
        <v>-0.29230273929645084</v>
      </c>
      <c r="AB120" s="11">
        <f>'OddsRatio_working_3-way'!X120^(1/3)*COS(('OddsRatio_working_3-way'!Y120+4*PI())/3)</f>
        <v>-0.22897736910635158</v>
      </c>
      <c r="AC120" s="11">
        <f>'OddsRatio_working_3-way'!X120^(1/3)*SIN('OddsRatio_working_3-way'!Y120/3)</f>
        <v>3.6560919525786509E-2</v>
      </c>
      <c r="AD120" s="11">
        <f>'OddsRatio_working_3-way'!X120^(1/3)*SIN(('OddsRatio_working_3-way'!Y120+2*PI())/3)</f>
        <v>0.43316135660143951</v>
      </c>
      <c r="AE120" s="11">
        <f>'OddsRatio_working_3-way'!X120^(1/3)*SIN(('OddsRatio_working_3-way'!Y120+4*PI())/3)</f>
        <v>-0.46972227612722606</v>
      </c>
      <c r="AF120" s="11">
        <f>-'OddsRatio_working_3-way'!U120/(3*'OddsRatio_working_3-way'!X120^(1/3))*COS(('OddsRatio_working_3-way'!Y120)/3)</f>
        <v>0.52128010840280237</v>
      </c>
      <c r="AG120" s="11">
        <f>-'OddsRatio_working_3-way'!U120/(3*'OddsRatio_working_3-way'!X120^(1/3))*COS(('OddsRatio_working_3-way'!Y120+2*PI())/3)</f>
        <v>-0.29230273929645084</v>
      </c>
      <c r="AH120" s="11">
        <f>-'OddsRatio_working_3-way'!U120/(3*'OddsRatio_working_3-way'!X120^(1/3))*COS(('OddsRatio_working_3-way'!Y120+4*PI())/3)</f>
        <v>-0.22897736910635158</v>
      </c>
      <c r="AI120" s="11">
        <f>'OddsRatio_working_3-way'!U120/(3*'OddsRatio_working_3-way'!X120^(1/3))*SIN(('OddsRatio_working_3-way'!Y120)/3)</f>
        <v>-3.6560919525786509E-2</v>
      </c>
      <c r="AJ120" s="11">
        <f>'OddsRatio_working_3-way'!U120/(3*'OddsRatio_working_3-way'!X120^(1/3))*SIN(('OddsRatio_working_3-way'!Y120+2*PI())/3)</f>
        <v>-0.43316135660143951</v>
      </c>
      <c r="AK120" s="11">
        <f>'OddsRatio_working_3-way'!U120/(3*'OddsRatio_working_3-way'!X120^(1/3))*SIN(('OddsRatio_working_3-way'!Y120+4*PI())/3)</f>
        <v>0.46972227612722606</v>
      </c>
      <c r="AL120" s="11">
        <f>'OddsRatio_working_3-way'!Z120+'OddsRatio_working_3-way'!AF120</f>
        <v>1.0425602168056047</v>
      </c>
      <c r="AM120" s="11">
        <f>'OddsRatio_working_3-way'!AA120+'OddsRatio_working_3-way'!AG120</f>
        <v>-0.58460547859290168</v>
      </c>
      <c r="AN120" s="11">
        <f>'OddsRatio_working_3-way'!AB120+'OddsRatio_working_3-way'!AH120</f>
        <v>-0.45795473821270316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1.0425602168056047</v>
      </c>
      <c r="AS120" s="11">
        <f>IF(('OddsRatio_working_3-way'!X120=0),IF(Q120&gt;0,-Q120^(1/3),(-Q120)^(1/3)),'OddsRatio_working_3-way'!AM120-'OddsRatio_working_3-way'!R120/3)</f>
        <v>-0.58460547859290168</v>
      </c>
      <c r="AT120" s="11">
        <f>IF(('OddsRatio_working_3-way'!X120=0),IF(Q120&gt;0,-Q120^(1/3),(-Q120)^(1/3)),'OddsRatio_working_3-way'!AN120-'OddsRatio_working_3-way'!R120/3)</f>
        <v>-0.45795473821270316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4.41</v>
      </c>
      <c r="B121" s="4">
        <f>IF('True_Odds_Calculator_3-way'!B120="","",'True_Odds_Calculator_3-way'!B120)</f>
        <v>4.0199999999999996</v>
      </c>
      <c r="C121" s="4">
        <f>IF('True_Odds_Calculator_3-way'!C120="","",'True_Odds_Calculator_3-way'!C120)</f>
        <v>1.8</v>
      </c>
      <c r="D121" s="9">
        <f t="shared" si="26"/>
        <v>0.21787805920121389</v>
      </c>
      <c r="E121" s="9">
        <f t="shared" si="27"/>
        <v>0.23928205338180822</v>
      </c>
      <c r="F121" s="9">
        <f t="shared" si="28"/>
        <v>0.54283988741697775</v>
      </c>
      <c r="G121" s="9">
        <f t="shared" si="29"/>
        <v>1.0527047734976471</v>
      </c>
      <c r="H121" s="9">
        <f t="shared" si="30"/>
        <v>4.5897232776269776</v>
      </c>
      <c r="I121" s="9">
        <f t="shared" si="31"/>
        <v>4.1791684159628932</v>
      </c>
      <c r="J121" s="9">
        <f t="shared" si="32"/>
        <v>1.8421638187981177</v>
      </c>
      <c r="K121" s="11">
        <f t="shared" si="33"/>
        <v>0.22675736961451246</v>
      </c>
      <c r="L121" s="11">
        <f t="shared" si="34"/>
        <v>0.24875621890547267</v>
      </c>
      <c r="M121" s="11">
        <f t="shared" si="35"/>
        <v>0.55555555555555558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-0.25817498549078732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0.22656934526159828</v>
      </c>
      <c r="Q121" s="11">
        <f>2*'OddsRatio_working_3-way'!K121*'OddsRatio_working_3-way'!L121*'OddsRatio_working_3-way'!M121</f>
        <v>6.2674784304729822E-2</v>
      </c>
      <c r="R121" s="11">
        <f t="shared" si="36"/>
        <v>0</v>
      </c>
      <c r="S121" s="11">
        <f t="shared" si="37"/>
        <v>-0.8775805480569423</v>
      </c>
      <c r="T121" s="11">
        <f t="shared" si="38"/>
        <v>-0.24276087083179598</v>
      </c>
      <c r="U121" s="11">
        <f>'OddsRatio_working_3-way'!S121-'OddsRatio_working_3-way'!R121^2/3</f>
        <v>-0.8775805480569423</v>
      </c>
      <c r="V121" s="11">
        <f>'OddsRatio_working_3-way'!S121*'OddsRatio_working_3-way'!R121/3-2*'OddsRatio_working_3-way'!R121^3/27-'OddsRatio_working_3-way'!T121</f>
        <v>0.24276087083179598</v>
      </c>
      <c r="W121" s="11">
        <f>'OddsRatio_working_3-way'!V121^2+4*'OddsRatio_working_3-way'!U121^3/27</f>
        <v>-4.1195540182168471E-2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0.15821534422202893</v>
      </c>
      <c r="Y121" s="11">
        <f>IF('OddsRatio_working_3-way'!W121&gt;=0,IF('OddsRatio_working_3-way'!V121+SQRT('OddsRatio_working_3-way'!W121)&gt;0,0,PI()),ACOS('OddsRatio_working_3-way'!V121/(2*'OddsRatio_working_3-way'!X121)))</f>
        <v>0.69635546217911126</v>
      </c>
      <c r="Z121" s="11">
        <f>'OddsRatio_working_3-way'!X121^(1/3)*COS('OddsRatio_working_3-way'!Y121/3)</f>
        <v>0.52635238674882356</v>
      </c>
      <c r="AA121" s="11">
        <f>'OddsRatio_working_3-way'!X121^(1/3)*COS(('OddsRatio_working_3-way'!Y121+2*PI())/3)</f>
        <v>-0.37092595317506405</v>
      </c>
      <c r="AB121" s="11">
        <f>'OddsRatio_working_3-way'!X121^(1/3)*COS(('OddsRatio_working_3-way'!Y121+4*PI())/3)</f>
        <v>-0.15542643357375935</v>
      </c>
      <c r="AC121" s="11">
        <f>'OddsRatio_working_3-way'!X121^(1/3)*SIN('OddsRatio_working_3-way'!Y121/3)</f>
        <v>0.12441870565204824</v>
      </c>
      <c r="AD121" s="11">
        <f>'OddsRatio_working_3-way'!X121^(1/3)*SIN(('OddsRatio_working_3-way'!Y121+2*PI())/3)</f>
        <v>0.39362518544102881</v>
      </c>
      <c r="AE121" s="11">
        <f>'OddsRatio_working_3-way'!X121^(1/3)*SIN(('OddsRatio_working_3-way'!Y121+4*PI())/3)</f>
        <v>-0.51804389109307702</v>
      </c>
      <c r="AF121" s="11">
        <f>-'OddsRatio_working_3-way'!U121/(3*'OddsRatio_working_3-way'!X121^(1/3))*COS(('OddsRatio_working_3-way'!Y121)/3)</f>
        <v>0.52635238674882356</v>
      </c>
      <c r="AG121" s="11">
        <f>-'OddsRatio_working_3-way'!U121/(3*'OddsRatio_working_3-way'!X121^(1/3))*COS(('OddsRatio_working_3-way'!Y121+2*PI())/3)</f>
        <v>-0.37092595317506405</v>
      </c>
      <c r="AH121" s="11">
        <f>-'OddsRatio_working_3-way'!U121/(3*'OddsRatio_working_3-way'!X121^(1/3))*COS(('OddsRatio_working_3-way'!Y121+4*PI())/3)</f>
        <v>-0.15542643357375935</v>
      </c>
      <c r="AI121" s="11">
        <f>'OddsRatio_working_3-way'!U121/(3*'OddsRatio_working_3-way'!X121^(1/3))*SIN(('OddsRatio_working_3-way'!Y121)/3)</f>
        <v>-0.12441870565204824</v>
      </c>
      <c r="AJ121" s="11">
        <f>'OddsRatio_working_3-way'!U121/(3*'OddsRatio_working_3-way'!X121^(1/3))*SIN(('OddsRatio_working_3-way'!Y121+2*PI())/3)</f>
        <v>-0.39362518544102881</v>
      </c>
      <c r="AK121" s="11">
        <f>'OddsRatio_working_3-way'!U121/(3*'OddsRatio_working_3-way'!X121^(1/3))*SIN(('OddsRatio_working_3-way'!Y121+4*PI())/3)</f>
        <v>0.51804389109307702</v>
      </c>
      <c r="AL121" s="11">
        <f>'OddsRatio_working_3-way'!Z121+'OddsRatio_working_3-way'!AF121</f>
        <v>1.0527047734976471</v>
      </c>
      <c r="AM121" s="11">
        <f>'OddsRatio_working_3-way'!AA121+'OddsRatio_working_3-way'!AG121</f>
        <v>-0.7418519063501281</v>
      </c>
      <c r="AN121" s="11">
        <f>'OddsRatio_working_3-way'!AB121+'OddsRatio_working_3-way'!AH121</f>
        <v>-0.3108528671475187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1.0527047734976471</v>
      </c>
      <c r="AS121" s="11">
        <f>IF(('OddsRatio_working_3-way'!X121=0),IF(Q121&gt;0,-Q121^(1/3),(-Q121)^(1/3)),'OddsRatio_working_3-way'!AM121-'OddsRatio_working_3-way'!R121/3)</f>
        <v>-0.7418519063501281</v>
      </c>
      <c r="AT121" s="11">
        <f>IF(('OddsRatio_working_3-way'!X121=0),IF(Q121&gt;0,-Q121^(1/3),(-Q121)^(1/3)),'OddsRatio_working_3-way'!AN121-'OddsRatio_working_3-way'!R121/3)</f>
        <v>-0.3108528671475187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2.4300000000000002</v>
      </c>
      <c r="B122" s="4">
        <f>IF('True_Odds_Calculator_3-way'!B121="","",'True_Odds_Calculator_3-way'!B121)</f>
        <v>3.38</v>
      </c>
      <c r="C122" s="4">
        <f>IF('True_Odds_Calculator_3-way'!C121="","",'True_Odds_Calculator_3-way'!C121)</f>
        <v>3.12</v>
      </c>
      <c r="D122" s="9">
        <f t="shared" si="26"/>
        <v>0.40138686550581026</v>
      </c>
      <c r="E122" s="9">
        <f t="shared" si="27"/>
        <v>0.28718079237572108</v>
      </c>
      <c r="F122" s="9">
        <f t="shared" si="28"/>
        <v>0.31143234211846876</v>
      </c>
      <c r="G122" s="9">
        <f t="shared" si="29"/>
        <v>1.0429105173505253</v>
      </c>
      <c r="H122" s="9">
        <f t="shared" si="30"/>
        <v>2.4913620398112517</v>
      </c>
      <c r="I122" s="9">
        <f t="shared" si="31"/>
        <v>3.4821270312942501</v>
      </c>
      <c r="J122" s="9">
        <f t="shared" si="32"/>
        <v>3.2109702967831142</v>
      </c>
      <c r="K122" s="11">
        <f t="shared" si="33"/>
        <v>0.41152263374485593</v>
      </c>
      <c r="L122" s="11">
        <f t="shared" si="34"/>
        <v>0.29585798816568049</v>
      </c>
      <c r="M122" s="11">
        <f t="shared" si="35"/>
        <v>0.32051282051282048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-0.28156021460864789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0.2314073374779051</v>
      </c>
      <c r="Q122" s="11">
        <f>2*'OddsRatio_working_3-way'!K122*'OddsRatio_working_3-way'!L122*'OddsRatio_working_3-way'!M122</f>
        <v>7.8046319554099519E-2</v>
      </c>
      <c r="R122" s="11">
        <f t="shared" si="36"/>
        <v>0</v>
      </c>
      <c r="S122" s="11">
        <f t="shared" si="37"/>
        <v>-0.82187512820143171</v>
      </c>
      <c r="T122" s="11">
        <f t="shared" si="38"/>
        <v>-0.27719228607130914</v>
      </c>
      <c r="U122" s="11">
        <f>'OddsRatio_working_3-way'!S122-'OddsRatio_working_3-way'!R122^2/3</f>
        <v>-0.82187512820143171</v>
      </c>
      <c r="V122" s="11">
        <f>'OddsRatio_working_3-way'!S122*'OddsRatio_working_3-way'!R122/3-2*'OddsRatio_working_3-way'!R122^3/27-'OddsRatio_working_3-way'!T122</f>
        <v>0.27719228607130914</v>
      </c>
      <c r="W122" s="11">
        <f>'OddsRatio_working_3-way'!V122^2+4*'OddsRatio_working_3-way'!U122^3/27</f>
        <v>-5.4102387383060807E-3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0.14339264468213195</v>
      </c>
      <c r="Y122" s="11">
        <f>IF('OddsRatio_working_3-way'!W122&gt;=0,IF('OddsRatio_working_3-way'!V122+SQRT('OddsRatio_working_3-way'!W122)&gt;0,0,PI()),ACOS('OddsRatio_working_3-way'!V122/(2*'OddsRatio_working_3-way'!X122)))</f>
        <v>0.25937729272147148</v>
      </c>
      <c r="Z122" s="11">
        <f>'OddsRatio_working_3-way'!X122^(1/3)*COS('OddsRatio_working_3-way'!Y122/3)</f>
        <v>0.52145525867526277</v>
      </c>
      <c r="AA122" s="11">
        <f>'OddsRatio_working_3-way'!X122^(1/3)*COS(('OddsRatio_working_3-way'!Y122+2*PI())/3)</f>
        <v>-0.29986957551170568</v>
      </c>
      <c r="AB122" s="11">
        <f>'OddsRatio_working_3-way'!X122^(1/3)*COS(('OddsRatio_working_3-way'!Y122+4*PI())/3)</f>
        <v>-0.22158568316355717</v>
      </c>
      <c r="AC122" s="11">
        <f>'OddsRatio_working_3-way'!X122^(1/3)*SIN('OddsRatio_working_3-way'!Y122/3)</f>
        <v>4.5197226320415208E-2</v>
      </c>
      <c r="AD122" s="11">
        <f>'OddsRatio_working_3-way'!X122^(1/3)*SIN(('OddsRatio_working_3-way'!Y122+2*PI())/3)</f>
        <v>0.42899488778955563</v>
      </c>
      <c r="AE122" s="11">
        <f>'OddsRatio_working_3-way'!X122^(1/3)*SIN(('OddsRatio_working_3-way'!Y122+4*PI())/3)</f>
        <v>-0.47419211410997086</v>
      </c>
      <c r="AF122" s="11">
        <f>-'OddsRatio_working_3-way'!U122/(3*'OddsRatio_working_3-way'!X122^(1/3))*COS(('OddsRatio_working_3-way'!Y122)/3)</f>
        <v>0.52145525867526255</v>
      </c>
      <c r="AG122" s="11">
        <f>-'OddsRatio_working_3-way'!U122/(3*'OddsRatio_working_3-way'!X122^(1/3))*COS(('OddsRatio_working_3-way'!Y122+2*PI())/3)</f>
        <v>-0.29986957551170551</v>
      </c>
      <c r="AH122" s="11">
        <f>-'OddsRatio_working_3-way'!U122/(3*'OddsRatio_working_3-way'!X122^(1/3))*COS(('OddsRatio_working_3-way'!Y122+4*PI())/3)</f>
        <v>-0.22158568316355709</v>
      </c>
      <c r="AI122" s="11">
        <f>'OddsRatio_working_3-way'!U122/(3*'OddsRatio_working_3-way'!X122^(1/3))*SIN(('OddsRatio_working_3-way'!Y122)/3)</f>
        <v>-4.5197226320415188E-2</v>
      </c>
      <c r="AJ122" s="11">
        <f>'OddsRatio_working_3-way'!U122/(3*'OddsRatio_working_3-way'!X122^(1/3))*SIN(('OddsRatio_working_3-way'!Y122+2*PI())/3)</f>
        <v>-0.42899488778955547</v>
      </c>
      <c r="AK122" s="11">
        <f>'OddsRatio_working_3-way'!U122/(3*'OddsRatio_working_3-way'!X122^(1/3))*SIN(('OddsRatio_working_3-way'!Y122+4*PI())/3)</f>
        <v>0.4741921141099707</v>
      </c>
      <c r="AL122" s="11">
        <f>'OddsRatio_working_3-way'!Z122+'OddsRatio_working_3-way'!AF122</f>
        <v>1.0429105173505253</v>
      </c>
      <c r="AM122" s="11">
        <f>'OddsRatio_working_3-way'!AA122+'OddsRatio_working_3-way'!AG122</f>
        <v>-0.59973915102341113</v>
      </c>
      <c r="AN122" s="11">
        <f>'OddsRatio_working_3-way'!AB122+'OddsRatio_working_3-way'!AH122</f>
        <v>-0.44317136632711429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1.0429105173505253</v>
      </c>
      <c r="AS122" s="11">
        <f>IF(('OddsRatio_working_3-way'!X122=0),IF(Q122&gt;0,-Q122^(1/3),(-Q122)^(1/3)),'OddsRatio_working_3-way'!AM122-'OddsRatio_working_3-way'!R122/3)</f>
        <v>-0.59973915102341113</v>
      </c>
      <c r="AT122" s="11">
        <f>IF(('OddsRatio_working_3-way'!X122=0),IF(Q122&gt;0,-Q122^(1/3),(-Q122)^(1/3)),'OddsRatio_working_3-way'!AN122-'OddsRatio_working_3-way'!R122/3)</f>
        <v>-0.44317136632711429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1.55</v>
      </c>
      <c r="B123" s="4">
        <f>IF('True_Odds_Calculator_3-way'!B122="","",'True_Odds_Calculator_3-way'!B122)</f>
        <v>4.5599999999999996</v>
      </c>
      <c r="C123" s="4">
        <f>IF('True_Odds_Calculator_3-way'!C122="","",'True_Odds_Calculator_3-way'!C122)</f>
        <v>6.03</v>
      </c>
      <c r="D123" s="9">
        <f t="shared" si="26"/>
        <v>0.63209260762696828</v>
      </c>
      <c r="E123" s="9">
        <f t="shared" si="27"/>
        <v>0.20975665004240407</v>
      </c>
      <c r="F123" s="9">
        <f t="shared" si="28"/>
        <v>0.15815074233062754</v>
      </c>
      <c r="G123" s="9">
        <f t="shared" si="29"/>
        <v>1.0582666582648872</v>
      </c>
      <c r="H123" s="9">
        <f t="shared" si="30"/>
        <v>1.5820466620456881</v>
      </c>
      <c r="I123" s="9">
        <f t="shared" si="31"/>
        <v>4.7674293034229978</v>
      </c>
      <c r="J123" s="9">
        <f t="shared" si="32"/>
        <v>6.3230812910723824</v>
      </c>
      <c r="K123" s="11">
        <f t="shared" si="33"/>
        <v>0.64516129032258063</v>
      </c>
      <c r="L123" s="11">
        <f t="shared" si="34"/>
        <v>0.2192982456140351</v>
      </c>
      <c r="M123" s="11">
        <f t="shared" si="35"/>
        <v>0.16583747927031509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-0.23108237345624261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0.21445310703603276</v>
      </c>
      <c r="Q123" s="11">
        <f>2*'OddsRatio_working_3-way'!K123*'OddsRatio_working_3-way'!L123*'OddsRatio_working_3-way'!M123</f>
        <v>4.6926281627140659E-2</v>
      </c>
      <c r="R123" s="11">
        <f t="shared" si="36"/>
        <v>0</v>
      </c>
      <c r="S123" s="11">
        <f t="shared" si="37"/>
        <v>-0.928037495151664</v>
      </c>
      <c r="T123" s="11">
        <f t="shared" si="38"/>
        <v>-0.20307166195878867</v>
      </c>
      <c r="U123" s="11">
        <f>'OddsRatio_working_3-way'!S123-'OddsRatio_working_3-way'!R123^2/3</f>
        <v>-0.928037495151664</v>
      </c>
      <c r="V123" s="11">
        <f>'OddsRatio_working_3-way'!S123*'OddsRatio_working_3-way'!R123/3-2*'OddsRatio_working_3-way'!R123^3/27-'OddsRatio_working_3-way'!T123</f>
        <v>0.20307166195878867</v>
      </c>
      <c r="W123" s="11">
        <f>'OddsRatio_working_3-way'!V123^2+4*'OddsRatio_working_3-way'!U123^3/27</f>
        <v>-7.7173104048275057E-2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0.17205464534485809</v>
      </c>
      <c r="Y123" s="11">
        <f>IF('OddsRatio_working_3-way'!W123&gt;=0,IF('OddsRatio_working_3-way'!V123+SQRT('OddsRatio_working_3-way'!W123)&gt;0,0,PI()),ACOS('OddsRatio_working_3-way'!V123/(2*'OddsRatio_working_3-way'!X123)))</f>
        <v>0.93956766080802245</v>
      </c>
      <c r="Z123" s="11">
        <f>'OddsRatio_working_3-way'!X123^(1/3)*COS('OddsRatio_working_3-way'!Y123/3)</f>
        <v>0.5291333291324436</v>
      </c>
      <c r="AA123" s="11">
        <f>'OddsRatio_working_3-way'!X123^(1/3)*COS(('OddsRatio_working_3-way'!Y123+2*PI())/3)</f>
        <v>-0.41296751964741363</v>
      </c>
      <c r="AB123" s="11">
        <f>'OddsRatio_working_3-way'!X123^(1/3)*COS(('OddsRatio_working_3-way'!Y123+4*PI())/3)</f>
        <v>-0.11616580948503005</v>
      </c>
      <c r="AC123" s="11">
        <f>'OddsRatio_working_3-way'!X123^(1/3)*SIN('OddsRatio_working_3-way'!Y123/3)</f>
        <v>0.17135854725819358</v>
      </c>
      <c r="AD123" s="11">
        <f>'OddsRatio_working_3-way'!X123^(1/3)*SIN(('OddsRatio_working_3-way'!Y123+2*PI())/3)</f>
        <v>0.37256363138863197</v>
      </c>
      <c r="AE123" s="11">
        <f>'OddsRatio_working_3-way'!X123^(1/3)*SIN(('OddsRatio_working_3-way'!Y123+4*PI())/3)</f>
        <v>-0.54392217864682546</v>
      </c>
      <c r="AF123" s="11">
        <f>-'OddsRatio_working_3-way'!U123/(3*'OddsRatio_working_3-way'!X123^(1/3))*COS(('OddsRatio_working_3-way'!Y123)/3)</f>
        <v>0.52913332913244349</v>
      </c>
      <c r="AG123" s="11">
        <f>-'OddsRatio_working_3-way'!U123/(3*'OddsRatio_working_3-way'!X123^(1/3))*COS(('OddsRatio_working_3-way'!Y123+2*PI())/3)</f>
        <v>-0.41296751964741352</v>
      </c>
      <c r="AH123" s="11">
        <f>-'OddsRatio_working_3-way'!U123/(3*'OddsRatio_working_3-way'!X123^(1/3))*COS(('OddsRatio_working_3-way'!Y123+4*PI())/3)</f>
        <v>-0.11616580948503004</v>
      </c>
      <c r="AI123" s="11">
        <f>'OddsRatio_working_3-way'!U123/(3*'OddsRatio_working_3-way'!X123^(1/3))*SIN(('OddsRatio_working_3-way'!Y123)/3)</f>
        <v>-0.17135854725819355</v>
      </c>
      <c r="AJ123" s="11">
        <f>'OddsRatio_working_3-way'!U123/(3*'OddsRatio_working_3-way'!X123^(1/3))*SIN(('OddsRatio_working_3-way'!Y123+2*PI())/3)</f>
        <v>-0.37256363138863186</v>
      </c>
      <c r="AK123" s="11">
        <f>'OddsRatio_working_3-way'!U123/(3*'OddsRatio_working_3-way'!X123^(1/3))*SIN(('OddsRatio_working_3-way'!Y123+4*PI())/3)</f>
        <v>0.54392217864682535</v>
      </c>
      <c r="AL123" s="11">
        <f>'OddsRatio_working_3-way'!Z123+'OddsRatio_working_3-way'!AF123</f>
        <v>1.0582666582648872</v>
      </c>
      <c r="AM123" s="11">
        <f>'OddsRatio_working_3-way'!AA123+'OddsRatio_working_3-way'!AG123</f>
        <v>-0.82593503929482714</v>
      </c>
      <c r="AN123" s="11">
        <f>'OddsRatio_working_3-way'!AB123+'OddsRatio_working_3-way'!AH123</f>
        <v>-0.23233161897006011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1.0582666582648872</v>
      </c>
      <c r="AS123" s="11">
        <f>IF(('OddsRatio_working_3-way'!X123=0),IF(Q123&gt;0,-Q123^(1/3),(-Q123)^(1/3)),'OddsRatio_working_3-way'!AM123-'OddsRatio_working_3-way'!R123/3)</f>
        <v>-0.82593503929482714</v>
      </c>
      <c r="AT123" s="11">
        <f>IF(('OddsRatio_working_3-way'!X123=0),IF(Q123&gt;0,-Q123^(1/3),(-Q123)^(1/3)),'OddsRatio_working_3-way'!AN123-'OddsRatio_working_3-way'!R123/3)</f>
        <v>-0.23233161897006011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4.1399999999999997</v>
      </c>
      <c r="B124" s="4">
        <f>IF('True_Odds_Calculator_3-way'!B123="","",'True_Odds_Calculator_3-way'!B123)</f>
        <v>4.0599999999999996</v>
      </c>
      <c r="C124" s="4">
        <f>IF('True_Odds_Calculator_3-way'!C123="","",'True_Odds_Calculator_3-way'!C123)</f>
        <v>1.85</v>
      </c>
      <c r="D124" s="9">
        <f t="shared" si="26"/>
        <v>0.23316570001673248</v>
      </c>
      <c r="E124" s="9">
        <f t="shared" si="27"/>
        <v>0.23781187330055781</v>
      </c>
      <c r="F124" s="9">
        <f t="shared" si="28"/>
        <v>0.52902242668270993</v>
      </c>
      <c r="G124" s="9">
        <f t="shared" si="29"/>
        <v>1.0473870951005049</v>
      </c>
      <c r="H124" s="9">
        <f t="shared" si="30"/>
        <v>4.2887954786155849</v>
      </c>
      <c r="I124" s="9">
        <f t="shared" si="31"/>
        <v>4.2050045110075436</v>
      </c>
      <c r="J124" s="9">
        <f t="shared" si="32"/>
        <v>1.8902790308354296</v>
      </c>
      <c r="K124" s="11">
        <f t="shared" si="33"/>
        <v>0.24154589371980678</v>
      </c>
      <c r="L124" s="11">
        <f t="shared" si="34"/>
        <v>0.24630541871921185</v>
      </c>
      <c r="M124" s="11">
        <f t="shared" si="35"/>
        <v>0.54054054054054046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-0.26264666894352062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0.22672061652571396</v>
      </c>
      <c r="Q124" s="11">
        <f>2*'OddsRatio_working_3-way'!K124*'OddsRatio_working_3-way'!L124*'OddsRatio_working_3-way'!M124</f>
        <v>6.4317905397365677E-2</v>
      </c>
      <c r="R124" s="11">
        <f t="shared" si="36"/>
        <v>0</v>
      </c>
      <c r="S124" s="11">
        <f t="shared" si="37"/>
        <v>-0.86321527486978267</v>
      </c>
      <c r="T124" s="11">
        <f t="shared" si="38"/>
        <v>-0.24488376592050576</v>
      </c>
      <c r="U124" s="11">
        <f>'OddsRatio_working_3-way'!S124-'OddsRatio_working_3-way'!R124^2/3</f>
        <v>-0.86321527486978267</v>
      </c>
      <c r="V124" s="11">
        <f>'OddsRatio_working_3-way'!S124*'OddsRatio_working_3-way'!R124/3-2*'OddsRatio_working_3-way'!R124^3/27-'OddsRatio_working_3-way'!T124</f>
        <v>0.24488376592050576</v>
      </c>
      <c r="W124" s="11">
        <f>'OddsRatio_working_3-way'!V124^2+4*'OddsRatio_working_3-way'!U124^3/27</f>
        <v>-3.5323312616914057E-2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0.15434650257482602</v>
      </c>
      <c r="Y124" s="11">
        <f>IF('OddsRatio_working_3-way'!W124&gt;=0,IF('OddsRatio_working_3-way'!V124+SQRT('OddsRatio_working_3-way'!W124)&gt;0,0,PI()),ACOS('OddsRatio_working_3-way'!V124/(2*'OddsRatio_working_3-way'!X124)))</f>
        <v>0.65459882904752975</v>
      </c>
      <c r="Z124" s="11">
        <f>'OddsRatio_working_3-way'!X124^(1/3)*COS('OddsRatio_working_3-way'!Y124/3)</f>
        <v>0.52369354755025255</v>
      </c>
      <c r="AA124" s="11">
        <f>'OddsRatio_working_3-way'!X124^(1/3)*COS(('OddsRatio_working_3-way'!Y124+2*PI())/3)</f>
        <v>-0.3624082967753236</v>
      </c>
      <c r="AB124" s="11">
        <f>'OddsRatio_working_3-way'!X124^(1/3)*COS(('OddsRatio_working_3-way'!Y124+4*PI())/3)</f>
        <v>-0.16128525077492908</v>
      </c>
      <c r="AC124" s="11">
        <f>'OddsRatio_working_3-way'!X124^(1/3)*SIN('OddsRatio_working_3-way'!Y124/3)</f>
        <v>0.11611844474856538</v>
      </c>
      <c r="AD124" s="11">
        <f>'OddsRatio_working_3-way'!X124^(1/3)*SIN(('OddsRatio_working_3-way'!Y124+2*PI())/3)</f>
        <v>0.39547269360222992</v>
      </c>
      <c r="AE124" s="11">
        <f>'OddsRatio_working_3-way'!X124^(1/3)*SIN(('OddsRatio_working_3-way'!Y124+4*PI())/3)</f>
        <v>-0.51159113835079517</v>
      </c>
      <c r="AF124" s="11">
        <f>-'OddsRatio_working_3-way'!U124/(3*'OddsRatio_working_3-way'!X124^(1/3))*COS(('OddsRatio_working_3-way'!Y124)/3)</f>
        <v>0.52369354755025244</v>
      </c>
      <c r="AG124" s="11">
        <f>-'OddsRatio_working_3-way'!U124/(3*'OddsRatio_working_3-way'!X124^(1/3))*COS(('OddsRatio_working_3-way'!Y124+2*PI())/3)</f>
        <v>-0.36240829677532349</v>
      </c>
      <c r="AH124" s="11">
        <f>-'OddsRatio_working_3-way'!U124/(3*'OddsRatio_working_3-way'!X124^(1/3))*COS(('OddsRatio_working_3-way'!Y124+4*PI())/3)</f>
        <v>-0.16128525077492906</v>
      </c>
      <c r="AI124" s="11">
        <f>'OddsRatio_working_3-way'!U124/(3*'OddsRatio_working_3-way'!X124^(1/3))*SIN(('OddsRatio_working_3-way'!Y124)/3)</f>
        <v>-0.11611844474856535</v>
      </c>
      <c r="AJ124" s="11">
        <f>'OddsRatio_working_3-way'!U124/(3*'OddsRatio_working_3-way'!X124^(1/3))*SIN(('OddsRatio_working_3-way'!Y124+2*PI())/3)</f>
        <v>-0.39547269360222986</v>
      </c>
      <c r="AK124" s="11">
        <f>'OddsRatio_working_3-way'!U124/(3*'OddsRatio_working_3-way'!X124^(1/3))*SIN(('OddsRatio_working_3-way'!Y124+4*PI())/3)</f>
        <v>0.51159113835079506</v>
      </c>
      <c r="AL124" s="11">
        <f>'OddsRatio_working_3-way'!Z124+'OddsRatio_working_3-way'!AF124</f>
        <v>1.0473870951005049</v>
      </c>
      <c r="AM124" s="11">
        <f>'OddsRatio_working_3-way'!AA124+'OddsRatio_working_3-way'!AG124</f>
        <v>-0.72481659355064709</v>
      </c>
      <c r="AN124" s="11">
        <f>'OddsRatio_working_3-way'!AB124+'OddsRatio_working_3-way'!AH124</f>
        <v>-0.32257050154985811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1.0473870951005049</v>
      </c>
      <c r="AS124" s="11">
        <f>IF(('OddsRatio_working_3-way'!X124=0),IF(Q124&gt;0,-Q124^(1/3),(-Q124)^(1/3)),'OddsRatio_working_3-way'!AM124-'OddsRatio_working_3-way'!R124/3)</f>
        <v>-0.72481659355064709</v>
      </c>
      <c r="AT124" s="11">
        <f>IF(('OddsRatio_working_3-way'!X124=0),IF(Q124&gt;0,-Q124^(1/3),(-Q124)^(1/3)),'OddsRatio_working_3-way'!AN124-'OddsRatio_working_3-way'!R124/3)</f>
        <v>-0.32257050154985811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2.2799999999999998</v>
      </c>
      <c r="B125" s="4">
        <f>IF('True_Odds_Calculator_3-way'!B124="","",'True_Odds_Calculator_3-way'!B124)</f>
        <v>3.49</v>
      </c>
      <c r="C125" s="4">
        <f>IF('True_Odds_Calculator_3-way'!C124="","",'True_Odds_Calculator_3-way'!C124)</f>
        <v>3.3</v>
      </c>
      <c r="D125" s="9">
        <f t="shared" si="26"/>
        <v>0.42808010439641009</v>
      </c>
      <c r="E125" s="9">
        <f t="shared" si="27"/>
        <v>0.27785807424899528</v>
      </c>
      <c r="F125" s="9">
        <f t="shared" si="28"/>
        <v>0.29406182135459463</v>
      </c>
      <c r="G125" s="9">
        <f t="shared" si="29"/>
        <v>1.0437588989806175</v>
      </c>
      <c r="H125" s="9">
        <f t="shared" si="30"/>
        <v>2.33601139069519</v>
      </c>
      <c r="I125" s="9">
        <f t="shared" si="31"/>
        <v>3.5989596584617369</v>
      </c>
      <c r="J125" s="9">
        <f t="shared" si="32"/>
        <v>3.4006454676554201</v>
      </c>
      <c r="K125" s="11">
        <f t="shared" si="33"/>
        <v>0.43859649122807021</v>
      </c>
      <c r="L125" s="11">
        <f t="shared" si="34"/>
        <v>0.28653295128939826</v>
      </c>
      <c r="M125" s="11">
        <f t="shared" si="35"/>
        <v>0.30303030303030304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-0.2791662668001077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0.2311609535256044</v>
      </c>
      <c r="Q125" s="11">
        <f>2*'OddsRatio_working_3-way'!K125*'OddsRatio_working_3-way'!L125*'OddsRatio_working_3-way'!M125</f>
        <v>7.6165058822274923E-2</v>
      </c>
      <c r="R125" s="11">
        <f t="shared" si="36"/>
        <v>0</v>
      </c>
      <c r="S125" s="11">
        <f t="shared" si="37"/>
        <v>-0.82804042255980481</v>
      </c>
      <c r="T125" s="11">
        <f t="shared" si="38"/>
        <v>-0.27283045224375779</v>
      </c>
      <c r="U125" s="11">
        <f>'OddsRatio_working_3-way'!S125-'OddsRatio_working_3-way'!R125^2/3</f>
        <v>-0.82804042255980481</v>
      </c>
      <c r="V125" s="11">
        <f>'OddsRatio_working_3-way'!S125*'OddsRatio_working_3-way'!R125/3-2*'OddsRatio_working_3-way'!R125^3/27-'OddsRatio_working_3-way'!T125</f>
        <v>0.27283045224375779</v>
      </c>
      <c r="W125" s="11">
        <f>'OddsRatio_working_3-way'!V125^2+4*'OddsRatio_working_3-way'!U125^3/27</f>
        <v>-9.674165845445018E-3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0.14500915619106472</v>
      </c>
      <c r="Y125" s="11">
        <f>IF('OddsRatio_working_3-way'!W125&gt;=0,IF('OddsRatio_working_3-way'!V125+SQRT('OddsRatio_working_3-way'!W125)&gt;0,0,PI()),ACOS('OddsRatio_working_3-way'!V125/(2*'OddsRatio_working_3-way'!X125)))</f>
        <v>0.34600450063430643</v>
      </c>
      <c r="Z125" s="11">
        <f>'OddsRatio_working_3-way'!X125^(1/3)*COS('OddsRatio_working_3-way'!Y125/3)</f>
        <v>0.52187944949030873</v>
      </c>
      <c r="AA125" s="11">
        <f>'OddsRatio_working_3-way'!X125^(1/3)*COS(('OddsRatio_working_3-way'!Y125+2*PI())/3)</f>
        <v>-0.31329892441169271</v>
      </c>
      <c r="AB125" s="11">
        <f>'OddsRatio_working_3-way'!X125^(1/3)*COS(('OddsRatio_working_3-way'!Y125+4*PI())/3)</f>
        <v>-0.20858052507861613</v>
      </c>
      <c r="AC125" s="11">
        <f>'OddsRatio_working_3-way'!X125^(1/3)*SIN('OddsRatio_working_3-way'!Y125/3)</f>
        <v>6.0459196044058569E-2</v>
      </c>
      <c r="AD125" s="11">
        <f>'OddsRatio_working_3-way'!X125^(1/3)*SIN(('OddsRatio_working_3-way'!Y125+2*PI())/3)</f>
        <v>0.42173126294961583</v>
      </c>
      <c r="AE125" s="11">
        <f>'OddsRatio_working_3-way'!X125^(1/3)*SIN(('OddsRatio_working_3-way'!Y125+4*PI())/3)</f>
        <v>-0.48219045899367435</v>
      </c>
      <c r="AF125" s="11">
        <f>-'OddsRatio_working_3-way'!U125/(3*'OddsRatio_working_3-way'!X125^(1/3))*COS(('OddsRatio_working_3-way'!Y125)/3)</f>
        <v>0.52187944949030884</v>
      </c>
      <c r="AG125" s="11">
        <f>-'OddsRatio_working_3-way'!U125/(3*'OddsRatio_working_3-way'!X125^(1/3))*COS(('OddsRatio_working_3-way'!Y125+2*PI())/3)</f>
        <v>-0.31329892441169277</v>
      </c>
      <c r="AH125" s="11">
        <f>-'OddsRatio_working_3-way'!U125/(3*'OddsRatio_working_3-way'!X125^(1/3))*COS(('OddsRatio_working_3-way'!Y125+4*PI())/3)</f>
        <v>-0.20858052507861616</v>
      </c>
      <c r="AI125" s="11">
        <f>'OddsRatio_working_3-way'!U125/(3*'OddsRatio_working_3-way'!X125^(1/3))*SIN(('OddsRatio_working_3-way'!Y125)/3)</f>
        <v>-6.0459196044058583E-2</v>
      </c>
      <c r="AJ125" s="11">
        <f>'OddsRatio_working_3-way'!U125/(3*'OddsRatio_working_3-way'!X125^(1/3))*SIN(('OddsRatio_working_3-way'!Y125+2*PI())/3)</f>
        <v>-0.42173126294961594</v>
      </c>
      <c r="AK125" s="11">
        <f>'OddsRatio_working_3-way'!U125/(3*'OddsRatio_working_3-way'!X125^(1/3))*SIN(('OddsRatio_working_3-way'!Y125+4*PI())/3)</f>
        <v>0.48219045899367446</v>
      </c>
      <c r="AL125" s="11">
        <f>'OddsRatio_working_3-way'!Z125+'OddsRatio_working_3-way'!AF125</f>
        <v>1.0437588989806175</v>
      </c>
      <c r="AM125" s="11">
        <f>'OddsRatio_working_3-way'!AA125+'OddsRatio_working_3-way'!AG125</f>
        <v>-0.62659784882338543</v>
      </c>
      <c r="AN125" s="11">
        <f>'OddsRatio_working_3-way'!AB125+'OddsRatio_working_3-way'!AH125</f>
        <v>-0.41716105015723226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1.0437588989806175</v>
      </c>
      <c r="AS125" s="11">
        <f>IF(('OddsRatio_working_3-way'!X125=0),IF(Q125&gt;0,-Q125^(1/3),(-Q125)^(1/3)),'OddsRatio_working_3-way'!AM125-'OddsRatio_working_3-way'!R125/3)</f>
        <v>-0.62659784882338543</v>
      </c>
      <c r="AT125" s="11">
        <f>IF(('OddsRatio_working_3-way'!X125=0),IF(Q125&gt;0,-Q125^(1/3),(-Q125)^(1/3)),'OddsRatio_working_3-way'!AN125-'OddsRatio_working_3-way'!R125/3)</f>
        <v>-0.41716105015723226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1.93</v>
      </c>
      <c r="B126" s="4">
        <f>IF('True_Odds_Calculator_3-way'!B125="","",'True_Odds_Calculator_3-way'!B125)</f>
        <v>3.45</v>
      </c>
      <c r="C126" s="4">
        <f>IF('True_Odds_Calculator_3-way'!C125="","",'True_Odds_Calculator_3-way'!C125)</f>
        <v>4.17</v>
      </c>
      <c r="D126" s="9">
        <f t="shared" si="26"/>
        <v>0.49920852067731664</v>
      </c>
      <c r="E126" s="9">
        <f t="shared" si="27"/>
        <v>0.27451696271617548</v>
      </c>
      <c r="F126" s="9">
        <f t="shared" si="28"/>
        <v>0.22627451660650791</v>
      </c>
      <c r="G126" s="9">
        <f t="shared" si="29"/>
        <v>1.07867842661557</v>
      </c>
      <c r="H126" s="9">
        <f t="shared" si="30"/>
        <v>2.0031709367524799</v>
      </c>
      <c r="I126" s="9">
        <f t="shared" si="31"/>
        <v>3.6427621452081458</v>
      </c>
      <c r="J126" s="9">
        <f t="shared" si="32"/>
        <v>4.4194106123713572</v>
      </c>
      <c r="K126" s="11">
        <f t="shared" si="33"/>
        <v>0.5181347150259068</v>
      </c>
      <c r="L126" s="11">
        <f t="shared" si="34"/>
        <v>0.28985507246376813</v>
      </c>
      <c r="M126" s="11">
        <f t="shared" si="35"/>
        <v>0.23980815347721823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-0.26013323155397727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0.2359004888902575</v>
      </c>
      <c r="Q126" s="11">
        <f>2*'OddsRatio_working_3-way'!K126*'OddsRatio_working_3-way'!L126*'OddsRatio_working_3-way'!M126</f>
        <v>7.2030683630612977E-2</v>
      </c>
      <c r="R126" s="11">
        <f t="shared" si="36"/>
        <v>0</v>
      </c>
      <c r="S126" s="11">
        <f t="shared" si="37"/>
        <v>-0.90684487899158894</v>
      </c>
      <c r="T126" s="11">
        <f t="shared" si="38"/>
        <v>-0.2768991996920882</v>
      </c>
      <c r="U126" s="11">
        <f>'OddsRatio_working_3-way'!S126-'OddsRatio_working_3-way'!R126^2/3</f>
        <v>-0.90684487899158894</v>
      </c>
      <c r="V126" s="11">
        <f>'OddsRatio_working_3-way'!S126*'OddsRatio_working_3-way'!R126/3-2*'OddsRatio_working_3-way'!R126^3/27-'OddsRatio_working_3-way'!T126</f>
        <v>0.2768991996920882</v>
      </c>
      <c r="W126" s="11">
        <f>'OddsRatio_working_3-way'!V126^2+4*'OddsRatio_working_3-way'!U126^3/27</f>
        <v>-3.3809778105149055E-2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0.16619487424050419</v>
      </c>
      <c r="Y126" s="11">
        <f>IF('OddsRatio_working_3-way'!W126&gt;=0,IF('OddsRatio_working_3-way'!V126+SQRT('OddsRatio_working_3-way'!W126)&gt;0,0,PI()),ACOS('OddsRatio_working_3-way'!V126/(2*'OddsRatio_working_3-way'!X126)))</f>
        <v>0.58618747457207176</v>
      </c>
      <c r="Z126" s="11">
        <f>'OddsRatio_working_3-way'!X126^(1/3)*COS('OddsRatio_working_3-way'!Y126/3)</f>
        <v>0.53933921330778511</v>
      </c>
      <c r="AA126" s="11">
        <f>'OddsRatio_working_3-way'!X126^(1/3)*COS(('OddsRatio_working_3-way'!Y126+2*PI())/3)</f>
        <v>-0.36211488500439515</v>
      </c>
      <c r="AB126" s="11">
        <f>'OddsRatio_working_3-way'!X126^(1/3)*COS(('OddsRatio_working_3-way'!Y126+4*PI())/3)</f>
        <v>-0.17722432830339027</v>
      </c>
      <c r="AC126" s="11">
        <f>'OddsRatio_working_3-way'!X126^(1/3)*SIN('OddsRatio_working_3-way'!Y126/3)</f>
        <v>0.1067466126819451</v>
      </c>
      <c r="AD126" s="11">
        <f>'OddsRatio_working_3-way'!X126^(1/3)*SIN(('OddsRatio_working_3-way'!Y126+2*PI())/3)</f>
        <v>0.41370815364068347</v>
      </c>
      <c r="AE126" s="11">
        <f>'OddsRatio_working_3-way'!X126^(1/3)*SIN(('OddsRatio_working_3-way'!Y126+4*PI())/3)</f>
        <v>-0.52045476632262855</v>
      </c>
      <c r="AF126" s="11">
        <f>-'OddsRatio_working_3-way'!U126/(3*'OddsRatio_working_3-way'!X126^(1/3))*COS(('OddsRatio_working_3-way'!Y126)/3)</f>
        <v>0.539339213307785</v>
      </c>
      <c r="AG126" s="11">
        <f>-'OddsRatio_working_3-way'!U126/(3*'OddsRatio_working_3-way'!X126^(1/3))*COS(('OddsRatio_working_3-way'!Y126+2*PI())/3)</f>
        <v>-0.36211488500439509</v>
      </c>
      <c r="AH126" s="11">
        <f>-'OddsRatio_working_3-way'!U126/(3*'OddsRatio_working_3-way'!X126^(1/3))*COS(('OddsRatio_working_3-way'!Y126+4*PI())/3)</f>
        <v>-0.17722432830339024</v>
      </c>
      <c r="AI126" s="11">
        <f>'OddsRatio_working_3-way'!U126/(3*'OddsRatio_working_3-way'!X126^(1/3))*SIN(('OddsRatio_working_3-way'!Y126)/3)</f>
        <v>-0.10674661268194507</v>
      </c>
      <c r="AJ126" s="11">
        <f>'OddsRatio_working_3-way'!U126/(3*'OddsRatio_working_3-way'!X126^(1/3))*SIN(('OddsRatio_working_3-way'!Y126+2*PI())/3)</f>
        <v>-0.41370815364068336</v>
      </c>
      <c r="AK126" s="11">
        <f>'OddsRatio_working_3-way'!U126/(3*'OddsRatio_working_3-way'!X126^(1/3))*SIN(('OddsRatio_working_3-way'!Y126+4*PI())/3)</f>
        <v>0.52045476632262844</v>
      </c>
      <c r="AL126" s="11">
        <f>'OddsRatio_working_3-way'!Z126+'OddsRatio_working_3-way'!AF126</f>
        <v>1.07867842661557</v>
      </c>
      <c r="AM126" s="11">
        <f>'OddsRatio_working_3-way'!AA126+'OddsRatio_working_3-way'!AG126</f>
        <v>-0.7242297700087903</v>
      </c>
      <c r="AN126" s="11">
        <f>'OddsRatio_working_3-way'!AB126+'OddsRatio_working_3-way'!AH126</f>
        <v>-0.35444865660678049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1.07867842661557</v>
      </c>
      <c r="AS126" s="11">
        <f>IF(('OddsRatio_working_3-way'!X126=0),IF(Q126&gt;0,-Q126^(1/3),(-Q126)^(1/3)),'OddsRatio_working_3-way'!AM126-'OddsRatio_working_3-way'!R126/3)</f>
        <v>-0.7242297700087903</v>
      </c>
      <c r="AT126" s="11">
        <f>IF(('OddsRatio_working_3-way'!X126=0),IF(Q126&gt;0,-Q126^(1/3),(-Q126)^(1/3)),'OddsRatio_working_3-way'!AN126-'OddsRatio_working_3-way'!R126/3)</f>
        <v>-0.35444865660678049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12.27</v>
      </c>
      <c r="B127" s="4">
        <f>IF('True_Odds_Calculator_3-way'!B126="","",'True_Odds_Calculator_3-way'!B126)</f>
        <v>5.14</v>
      </c>
      <c r="C127" s="4">
        <f>IF('True_Odds_Calculator_3-way'!C126="","",'True_Odds_Calculator_3-way'!C126)</f>
        <v>1.32</v>
      </c>
      <c r="D127" s="9">
        <f t="shared" si="26"/>
        <v>7.5603615423453965E-2</v>
      </c>
      <c r="E127" s="9">
        <f t="shared" si="27"/>
        <v>0.18209937014062888</v>
      </c>
      <c r="F127" s="9">
        <f t="shared" si="28"/>
        <v>0.74229701443591678</v>
      </c>
      <c r="G127" s="9">
        <f t="shared" si="29"/>
        <v>1.0849051177980773</v>
      </c>
      <c r="H127" s="9">
        <f t="shared" si="30"/>
        <v>13.226880677584331</v>
      </c>
      <c r="I127" s="9">
        <f t="shared" si="31"/>
        <v>5.4915071876840402</v>
      </c>
      <c r="J127" s="9">
        <f t="shared" si="32"/>
        <v>1.347169637695385</v>
      </c>
      <c r="K127" s="11">
        <f t="shared" si="33"/>
        <v>8.1499592502037491E-2</v>
      </c>
      <c r="L127" s="11">
        <f t="shared" si="34"/>
        <v>0.19455252918287938</v>
      </c>
      <c r="M127" s="11">
        <f t="shared" si="35"/>
        <v>0.75757575757575757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-0.17934638306999462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0.18895009286302467</v>
      </c>
      <c r="Q127" s="11">
        <f>2*'OddsRatio_working_3-way'!K127*'OddsRatio_working_3-way'!L127*'OddsRatio_working_3-way'!M127</f>
        <v>2.4024169467644584E-2</v>
      </c>
      <c r="R127" s="11">
        <f t="shared" si="36"/>
        <v>0</v>
      </c>
      <c r="S127" s="11">
        <f t="shared" si="37"/>
        <v>-1.0535483884795265</v>
      </c>
      <c r="T127" s="11">
        <f t="shared" si="38"/>
        <v>-0.1339540226928832</v>
      </c>
      <c r="U127" s="11">
        <f>'OddsRatio_working_3-way'!S127-'OddsRatio_working_3-way'!R127^2/3</f>
        <v>-1.0535483884795265</v>
      </c>
      <c r="V127" s="11">
        <f>'OddsRatio_working_3-way'!S127*'OddsRatio_working_3-way'!R127/3-2*'OddsRatio_working_3-way'!R127^3/27-'OddsRatio_working_3-way'!T127</f>
        <v>0.1339540226928832</v>
      </c>
      <c r="W127" s="11">
        <f>'OddsRatio_working_3-way'!V127^2+4*'OddsRatio_working_3-way'!U127^3/27</f>
        <v>-0.15530091260669587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0.20811330615934998</v>
      </c>
      <c r="Y127" s="11">
        <f>IF('OddsRatio_working_3-way'!W127&gt;=0,IF('OddsRatio_working_3-way'!V127+SQRT('OddsRatio_working_3-way'!W127)&gt;0,0,PI()),ACOS('OddsRatio_working_3-way'!V127/(2*'OddsRatio_working_3-way'!X127)))</f>
        <v>1.2431351182187274</v>
      </c>
      <c r="Z127" s="11">
        <f>'OddsRatio_working_3-way'!X127^(1/3)*COS('OddsRatio_working_3-way'!Y127/3)</f>
        <v>0.54245255889903865</v>
      </c>
      <c r="AA127" s="11">
        <f>'OddsRatio_working_3-way'!X127^(1/3)*COS(('OddsRatio_working_3-way'!Y127+2*PI())/3)</f>
        <v>-0.47785641550860297</v>
      </c>
      <c r="AB127" s="11">
        <f>'OddsRatio_working_3-way'!X127^(1/3)*COS(('OddsRatio_working_3-way'!Y127+4*PI())/3)</f>
        <v>-6.4596143390435817E-2</v>
      </c>
      <c r="AC127" s="11">
        <f>'OddsRatio_working_3-way'!X127^(1/3)*SIN('OddsRatio_working_3-way'!Y127/3)</f>
        <v>0.23859592935280174</v>
      </c>
      <c r="AD127" s="11">
        <f>'OddsRatio_working_3-way'!X127^(1/3)*SIN(('OddsRatio_working_3-way'!Y127+2*PI())/3)</f>
        <v>0.35047973167804097</v>
      </c>
      <c r="AE127" s="11">
        <f>'OddsRatio_working_3-way'!X127^(1/3)*SIN(('OddsRatio_working_3-way'!Y127+4*PI())/3)</f>
        <v>-0.58907566103084286</v>
      </c>
      <c r="AF127" s="11">
        <f>-'OddsRatio_working_3-way'!U127/(3*'OddsRatio_working_3-way'!X127^(1/3))*COS(('OddsRatio_working_3-way'!Y127)/3)</f>
        <v>0.54245255889903865</v>
      </c>
      <c r="AG127" s="11">
        <f>-'OddsRatio_working_3-way'!U127/(3*'OddsRatio_working_3-way'!X127^(1/3))*COS(('OddsRatio_working_3-way'!Y127+2*PI())/3)</f>
        <v>-0.47785641550860297</v>
      </c>
      <c r="AH127" s="11">
        <f>-'OddsRatio_working_3-way'!U127/(3*'OddsRatio_working_3-way'!X127^(1/3))*COS(('OddsRatio_working_3-way'!Y127+4*PI())/3)</f>
        <v>-6.4596143390435817E-2</v>
      </c>
      <c r="AI127" s="11">
        <f>'OddsRatio_working_3-way'!U127/(3*'OddsRatio_working_3-way'!X127^(1/3))*SIN(('OddsRatio_working_3-way'!Y127)/3)</f>
        <v>-0.23859592935280174</v>
      </c>
      <c r="AJ127" s="11">
        <f>'OddsRatio_working_3-way'!U127/(3*'OddsRatio_working_3-way'!X127^(1/3))*SIN(('OddsRatio_working_3-way'!Y127+2*PI())/3)</f>
        <v>-0.35047973167804097</v>
      </c>
      <c r="AK127" s="11">
        <f>'OddsRatio_working_3-way'!U127/(3*'OddsRatio_working_3-way'!X127^(1/3))*SIN(('OddsRatio_working_3-way'!Y127+4*PI())/3)</f>
        <v>0.58907566103084286</v>
      </c>
      <c r="AL127" s="11">
        <f>'OddsRatio_working_3-way'!Z127+'OddsRatio_working_3-way'!AF127</f>
        <v>1.0849051177980773</v>
      </c>
      <c r="AM127" s="11">
        <f>'OddsRatio_working_3-way'!AA127+'OddsRatio_working_3-way'!AG127</f>
        <v>-0.95571283101720594</v>
      </c>
      <c r="AN127" s="11">
        <f>'OddsRatio_working_3-way'!AB127+'OddsRatio_working_3-way'!AH127</f>
        <v>-0.12919228678087163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1.0849051177980773</v>
      </c>
      <c r="AS127" s="11">
        <f>IF(('OddsRatio_working_3-way'!X127=0),IF(Q127&gt;0,-Q127^(1/3),(-Q127)^(1/3)),'OddsRatio_working_3-way'!AM127-'OddsRatio_working_3-way'!R127/3)</f>
        <v>-0.95571283101720594</v>
      </c>
      <c r="AT127" s="11">
        <f>IF(('OddsRatio_working_3-way'!X127=0),IF(Q127&gt;0,-Q127^(1/3),(-Q127)^(1/3)),'OddsRatio_working_3-way'!AN127-'OddsRatio_working_3-way'!R127/3)</f>
        <v>-0.12919228678087163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3.91</v>
      </c>
      <c r="B128" s="4">
        <f>IF('True_Odds_Calculator_3-way'!B127="","",'True_Odds_Calculator_3-way'!B127)</f>
        <v>3.33</v>
      </c>
      <c r="C128" s="4">
        <f>IF('True_Odds_Calculator_3-way'!C127="","",'True_Odds_Calculator_3-way'!C127)</f>
        <v>2.12</v>
      </c>
      <c r="D128" s="9">
        <f t="shared" si="26"/>
        <v>0.24765695700806206</v>
      </c>
      <c r="E128" s="9">
        <f t="shared" si="27"/>
        <v>0.2913445138876497</v>
      </c>
      <c r="F128" s="9">
        <f t="shared" si="28"/>
        <v>0.4609985291042884</v>
      </c>
      <c r="G128" s="9">
        <f t="shared" si="29"/>
        <v>1.0439324269316104</v>
      </c>
      <c r="H128" s="9">
        <f t="shared" si="30"/>
        <v>4.0378433623709862</v>
      </c>
      <c r="I128" s="9">
        <f t="shared" si="31"/>
        <v>3.4323625547506516</v>
      </c>
      <c r="J128" s="9">
        <f t="shared" si="32"/>
        <v>2.1692043181634038</v>
      </c>
      <c r="K128" s="11">
        <f t="shared" si="33"/>
        <v>0.25575447570332482</v>
      </c>
      <c r="L128" s="11">
        <f t="shared" si="34"/>
        <v>0.3003003003003003</v>
      </c>
      <c r="M128" s="11">
        <f t="shared" si="35"/>
        <v>0.47169811320754712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-0.27511234633755499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0.23040943757056287</v>
      </c>
      <c r="Q128" s="11">
        <f>2*'OddsRatio_working_3-way'!K128*'OddsRatio_working_3-way'!L128*'OddsRatio_working_3-way'!M128</f>
        <v>7.2455797978164427E-2</v>
      </c>
      <c r="R128" s="11">
        <f t="shared" si="36"/>
        <v>0</v>
      </c>
      <c r="S128" s="11">
        <f t="shared" si="37"/>
        <v>-0.83751035036376398</v>
      </c>
      <c r="T128" s="11">
        <f t="shared" si="38"/>
        <v>-0.26336803470558617</v>
      </c>
      <c r="U128" s="11">
        <f>'OddsRatio_working_3-way'!S128-'OddsRatio_working_3-way'!R128^2/3</f>
        <v>-0.83751035036376398</v>
      </c>
      <c r="V128" s="11">
        <f>'OddsRatio_working_3-way'!S128*'OddsRatio_working_3-way'!R128/3-2*'OddsRatio_working_3-way'!R128^3/27-'OddsRatio_working_3-way'!T128</f>
        <v>0.26336803470558617</v>
      </c>
      <c r="W128" s="11">
        <f>'OddsRatio_working_3-way'!V128^2+4*'OddsRatio_working_3-way'!U128^3/27</f>
        <v>-1.7666835935860381E-2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0.14750386235667121</v>
      </c>
      <c r="Y128" s="11">
        <f>IF('OddsRatio_working_3-way'!W128&gt;=0,IF('OddsRatio_working_3-way'!V128+SQRT('OddsRatio_working_3-way'!W128)&gt;0,0,PI()),ACOS('OddsRatio_working_3-way'!V128/(2*'OddsRatio_working_3-way'!X128)))</f>
        <v>0.46738480951601402</v>
      </c>
      <c r="Z128" s="11">
        <f>'OddsRatio_working_3-way'!X128^(1/3)*COS('OddsRatio_working_3-way'!Y128/3)</f>
        <v>0.5219662134658053</v>
      </c>
      <c r="AA128" s="11">
        <f>'OddsRatio_working_3-way'!X128^(1/3)*COS(('OddsRatio_working_3-way'!Y128+2*PI())/3)</f>
        <v>-0.33198339962714379</v>
      </c>
      <c r="AB128" s="11">
        <f>'OddsRatio_working_3-way'!X128^(1/3)*COS(('OddsRatio_working_3-way'!Y128+4*PI())/3)</f>
        <v>-0.18998281383866167</v>
      </c>
      <c r="AC128" s="11">
        <f>'OddsRatio_working_3-way'!X128^(1/3)*SIN('OddsRatio_working_3-way'!Y128/3)</f>
        <v>8.1984076430064681E-2</v>
      </c>
      <c r="AD128" s="11">
        <f>'OddsRatio_working_3-way'!X128^(1/3)*SIN(('OddsRatio_working_3-way'!Y128+2*PI())/3)</f>
        <v>0.41104396256352621</v>
      </c>
      <c r="AE128" s="11">
        <f>'OddsRatio_working_3-way'!X128^(1/3)*SIN(('OddsRatio_working_3-way'!Y128+4*PI())/3)</f>
        <v>-0.49302803899359088</v>
      </c>
      <c r="AF128" s="11">
        <f>-'OddsRatio_working_3-way'!U128/(3*'OddsRatio_working_3-way'!X128^(1/3))*COS(('OddsRatio_working_3-way'!Y128)/3)</f>
        <v>0.52196621346580518</v>
      </c>
      <c r="AG128" s="11">
        <f>-'OddsRatio_working_3-way'!U128/(3*'OddsRatio_working_3-way'!X128^(1/3))*COS(('OddsRatio_working_3-way'!Y128+2*PI())/3)</f>
        <v>-0.33198339962714374</v>
      </c>
      <c r="AH128" s="11">
        <f>-'OddsRatio_working_3-way'!U128/(3*'OddsRatio_working_3-way'!X128^(1/3))*COS(('OddsRatio_working_3-way'!Y128+4*PI())/3)</f>
        <v>-0.18998281383866161</v>
      </c>
      <c r="AI128" s="11">
        <f>'OddsRatio_working_3-way'!U128/(3*'OddsRatio_working_3-way'!X128^(1/3))*SIN(('OddsRatio_working_3-way'!Y128)/3)</f>
        <v>-8.1984076430064667E-2</v>
      </c>
      <c r="AJ128" s="11">
        <f>'OddsRatio_working_3-way'!U128/(3*'OddsRatio_working_3-way'!X128^(1/3))*SIN(('OddsRatio_working_3-way'!Y128+2*PI())/3)</f>
        <v>-0.4110439625635261</v>
      </c>
      <c r="AK128" s="11">
        <f>'OddsRatio_working_3-way'!U128/(3*'OddsRatio_working_3-way'!X128^(1/3))*SIN(('OddsRatio_working_3-way'!Y128+4*PI())/3)</f>
        <v>0.49302803899359082</v>
      </c>
      <c r="AL128" s="11">
        <f>'OddsRatio_working_3-way'!Z128+'OddsRatio_working_3-way'!AF128</f>
        <v>1.0439324269316104</v>
      </c>
      <c r="AM128" s="11">
        <f>'OddsRatio_working_3-way'!AA128+'OddsRatio_working_3-way'!AG128</f>
        <v>-0.66396679925428748</v>
      </c>
      <c r="AN128" s="11">
        <f>'OddsRatio_working_3-way'!AB128+'OddsRatio_working_3-way'!AH128</f>
        <v>-0.37996562767732328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1.0439324269316104</v>
      </c>
      <c r="AS128" s="11">
        <f>IF(('OddsRatio_working_3-way'!X128=0),IF(Q128&gt;0,-Q128^(1/3),(-Q128)^(1/3)),'OddsRatio_working_3-way'!AM128-'OddsRatio_working_3-way'!R128/3)</f>
        <v>-0.66396679925428748</v>
      </c>
      <c r="AT128" s="11">
        <f>IF(('OddsRatio_working_3-way'!X128=0),IF(Q128&gt;0,-Q128^(1/3),(-Q128)^(1/3)),'OddsRatio_working_3-way'!AN128-'OddsRatio_working_3-way'!R128/3)</f>
        <v>-0.37996562767732328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1.72</v>
      </c>
      <c r="B129" s="4">
        <f>IF('True_Odds_Calculator_3-way'!B128="","",'True_Odds_Calculator_3-way'!B128)</f>
        <v>4.3499999999999996</v>
      </c>
      <c r="C129" s="4">
        <f>IF('True_Odds_Calculator_3-way'!C128="","",'True_Odds_Calculator_3-way'!C128)</f>
        <v>5.05</v>
      </c>
      <c r="D129" s="9">
        <f t="shared" si="26"/>
        <v>0.57747427319479228</v>
      </c>
      <c r="E129" s="9">
        <f t="shared" si="27"/>
        <v>0.22704881523467796</v>
      </c>
      <c r="F129" s="9">
        <f t="shared" si="28"/>
        <v>0.19547691157053013</v>
      </c>
      <c r="G129" s="9">
        <f t="shared" si="29"/>
        <v>1.0162206603297521</v>
      </c>
      <c r="H129" s="9">
        <f t="shared" si="30"/>
        <v>1.7316788754374211</v>
      </c>
      <c r="I129" s="9">
        <f t="shared" si="31"/>
        <v>4.4043392121046683</v>
      </c>
      <c r="J129" s="9">
        <f t="shared" si="32"/>
        <v>5.1156936743354953</v>
      </c>
      <c r="K129" s="11">
        <f t="shared" si="33"/>
        <v>0.58139534883720934</v>
      </c>
      <c r="L129" s="11">
        <f t="shared" si="34"/>
        <v>0.22988505747126439</v>
      </c>
      <c r="M129" s="11">
        <f t="shared" si="35"/>
        <v>0.19801980198019803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-0.2585373212541785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0.21490521145137773</v>
      </c>
      <c r="Q129" s="11">
        <f>2*'OddsRatio_working_3-way'!K129*'OddsRatio_working_3-way'!L129*'OddsRatio_working_3-way'!M129</f>
        <v>5.293231809147235E-2</v>
      </c>
      <c r="R129" s="11">
        <f t="shared" si="36"/>
        <v>0</v>
      </c>
      <c r="S129" s="11">
        <f t="shared" si="37"/>
        <v>-0.83123477263886292</v>
      </c>
      <c r="T129" s="11">
        <f t="shared" si="38"/>
        <v>-0.20473762872878398</v>
      </c>
      <c r="U129" s="11">
        <f>'OddsRatio_working_3-way'!S129-'OddsRatio_working_3-way'!R129^2/3</f>
        <v>-0.83123477263886292</v>
      </c>
      <c r="V129" s="11">
        <f>'OddsRatio_working_3-way'!S129*'OddsRatio_working_3-way'!R129/3-2*'OddsRatio_working_3-way'!R129^3/27-'OddsRatio_working_3-way'!T129</f>
        <v>0.20473762872878398</v>
      </c>
      <c r="W129" s="11">
        <f>'OddsRatio_working_3-way'!V129^2+4*'OddsRatio_working_3-way'!U129^3/27</f>
        <v>-4.3170311220646504E-2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0.14584907253573118</v>
      </c>
      <c r="Y129" s="11">
        <f>IF('OddsRatio_working_3-way'!W129&gt;=0,IF('OddsRatio_working_3-way'!V129+SQRT('OddsRatio_working_3-way'!W129)&gt;0,0,PI()),ACOS('OddsRatio_working_3-way'!V129/(2*'OddsRatio_working_3-way'!X129)))</f>
        <v>0.79276032200546698</v>
      </c>
      <c r="Z129" s="11">
        <f>'OddsRatio_working_3-way'!X129^(1/3)*COS('OddsRatio_working_3-way'!Y129/3)</f>
        <v>0.50811033016487617</v>
      </c>
      <c r="AA129" s="11">
        <f>'OddsRatio_working_3-way'!X129^(1/3)*COS(('OddsRatio_working_3-way'!Y129+2*PI())/3)</f>
        <v>-0.37312074551826846</v>
      </c>
      <c r="AB129" s="11">
        <f>'OddsRatio_working_3-way'!X129^(1/3)*COS(('OddsRatio_working_3-way'!Y129+4*PI())/3)</f>
        <v>-0.13498958464660782</v>
      </c>
      <c r="AC129" s="11">
        <f>'OddsRatio_working_3-way'!X129^(1/3)*SIN('OddsRatio_working_3-way'!Y129/3)</f>
        <v>0.13748508983169136</v>
      </c>
      <c r="AD129" s="11">
        <f>'OddsRatio_working_3-way'!X129^(1/3)*SIN(('OddsRatio_working_3-way'!Y129+2*PI())/3)</f>
        <v>0.37129390893223563</v>
      </c>
      <c r="AE129" s="11">
        <f>'OddsRatio_working_3-way'!X129^(1/3)*SIN(('OddsRatio_working_3-way'!Y129+4*PI())/3)</f>
        <v>-0.50877899876392696</v>
      </c>
      <c r="AF129" s="11">
        <f>-'OddsRatio_working_3-way'!U129/(3*'OddsRatio_working_3-way'!X129^(1/3))*COS(('OddsRatio_working_3-way'!Y129)/3)</f>
        <v>0.50811033016487595</v>
      </c>
      <c r="AG129" s="11">
        <f>-'OddsRatio_working_3-way'!U129/(3*'OddsRatio_working_3-way'!X129^(1/3))*COS(('OddsRatio_working_3-way'!Y129+2*PI())/3)</f>
        <v>-0.37312074551826829</v>
      </c>
      <c r="AH129" s="11">
        <f>-'OddsRatio_working_3-way'!U129/(3*'OddsRatio_working_3-way'!X129^(1/3))*COS(('OddsRatio_working_3-way'!Y129+4*PI())/3)</f>
        <v>-0.13498958464660776</v>
      </c>
      <c r="AI129" s="11">
        <f>'OddsRatio_working_3-way'!U129/(3*'OddsRatio_working_3-way'!X129^(1/3))*SIN(('OddsRatio_working_3-way'!Y129)/3)</f>
        <v>-0.1374850898316913</v>
      </c>
      <c r="AJ129" s="11">
        <f>'OddsRatio_working_3-way'!U129/(3*'OddsRatio_working_3-way'!X129^(1/3))*SIN(('OddsRatio_working_3-way'!Y129+2*PI())/3)</f>
        <v>-0.37129390893223546</v>
      </c>
      <c r="AK129" s="11">
        <f>'OddsRatio_working_3-way'!U129/(3*'OddsRatio_working_3-way'!X129^(1/3))*SIN(('OddsRatio_working_3-way'!Y129+4*PI())/3)</f>
        <v>0.50877899876392674</v>
      </c>
      <c r="AL129" s="11">
        <f>'OddsRatio_working_3-way'!Z129+'OddsRatio_working_3-way'!AF129</f>
        <v>1.0162206603297521</v>
      </c>
      <c r="AM129" s="11">
        <f>'OddsRatio_working_3-way'!AA129+'OddsRatio_working_3-way'!AG129</f>
        <v>-0.7462414910365367</v>
      </c>
      <c r="AN129" s="11">
        <f>'OddsRatio_working_3-way'!AB129+'OddsRatio_working_3-way'!AH129</f>
        <v>-0.26997916929321558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1.0162206603297521</v>
      </c>
      <c r="AS129" s="11">
        <f>IF(('OddsRatio_working_3-way'!X129=0),IF(Q129&gt;0,-Q129^(1/3),(-Q129)^(1/3)),'OddsRatio_working_3-way'!AM129-'OddsRatio_working_3-way'!R129/3)</f>
        <v>-0.7462414910365367</v>
      </c>
      <c r="AT129" s="11">
        <f>IF(('OddsRatio_working_3-way'!X129=0),IF(Q129&gt;0,-Q129^(1/3),(-Q129)^(1/3)),'OddsRatio_working_3-way'!AN129-'OddsRatio_working_3-way'!R129/3)</f>
        <v>-0.26997916929321558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2.17</v>
      </c>
      <c r="B130" s="4">
        <f>IF('True_Odds_Calculator_3-way'!B129="","",'True_Odds_Calculator_3-way'!B129)</f>
        <v>3.4</v>
      </c>
      <c r="C130" s="4">
        <f>IF('True_Odds_Calculator_3-way'!C129="","",'True_Odds_Calculator_3-way'!C129)</f>
        <v>3.65</v>
      </c>
      <c r="D130" s="9">
        <f t="shared" si="26"/>
        <v>0.44980581509766931</v>
      </c>
      <c r="E130" s="9">
        <f t="shared" si="27"/>
        <v>0.28497413394248711</v>
      </c>
      <c r="F130" s="9">
        <f t="shared" si="28"/>
        <v>0.26522005095984336</v>
      </c>
      <c r="G130" s="9">
        <f t="shared" si="29"/>
        <v>1.0454543367460762</v>
      </c>
      <c r="H130" s="9">
        <f t="shared" si="30"/>
        <v>2.2231815739929095</v>
      </c>
      <c r="I130" s="9">
        <f t="shared" si="31"/>
        <v>3.5090904081905832</v>
      </c>
      <c r="J130" s="9">
        <f t="shared" si="32"/>
        <v>3.7704539923771025</v>
      </c>
      <c r="K130" s="11">
        <f t="shared" si="33"/>
        <v>0.46082949308755761</v>
      </c>
      <c r="L130" s="11">
        <f t="shared" si="34"/>
        <v>0.29411764705882354</v>
      </c>
      <c r="M130" s="11">
        <f t="shared" si="35"/>
        <v>0.27397260273972601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-0.27631945398574798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0.23097175237748654</v>
      </c>
      <c r="Q130" s="11">
        <f>2*'OddsRatio_working_3-way'!K130*'OddsRatio_working_3-way'!L130*'OddsRatio_working_3-way'!M130</f>
        <v>7.4267444494368673E-2</v>
      </c>
      <c r="R130" s="11">
        <f t="shared" si="36"/>
        <v>0</v>
      </c>
      <c r="S130" s="11">
        <f t="shared" si="37"/>
        <v>-0.83588668494328899</v>
      </c>
      <c r="T130" s="11">
        <f t="shared" si="38"/>
        <v>-0.26877385367951417</v>
      </c>
      <c r="U130" s="11">
        <f>'OddsRatio_working_3-way'!S130-'OddsRatio_working_3-way'!R130^2/3</f>
        <v>-0.83588668494328899</v>
      </c>
      <c r="V130" s="11">
        <f>'OddsRatio_working_3-way'!S130*'OddsRatio_working_3-way'!R130/3-2*'OddsRatio_working_3-way'!R130^3/27-'OddsRatio_working_3-way'!T130</f>
        <v>0.26877385367951417</v>
      </c>
      <c r="W130" s="11">
        <f>'OddsRatio_working_3-way'!V130^2+4*'OddsRatio_working_3-way'!U130^3/27</f>
        <v>-1.4284986227507165E-2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0.14707512591295313</v>
      </c>
      <c r="Y130" s="11">
        <f>IF('OddsRatio_working_3-way'!W130&gt;=0,IF('OddsRatio_working_3-way'!V130+SQRT('OddsRatio_working_3-way'!W130)&gt;0,0,PI()),ACOS('OddsRatio_working_3-way'!V130/(2*'OddsRatio_working_3-way'!X130)))</f>
        <v>0.41842554231990681</v>
      </c>
      <c r="Z130" s="11">
        <f>'OddsRatio_working_3-way'!X130^(1/3)*COS('OddsRatio_working_3-way'!Y130/3)</f>
        <v>0.52272716837303812</v>
      </c>
      <c r="AA130" s="11">
        <f>'OddsRatio_working_3-way'!X130^(1/3)*COS(('OddsRatio_working_3-way'!Y130+2*PI())/3)</f>
        <v>-0.3249159391338487</v>
      </c>
      <c r="AB130" s="11">
        <f>'OddsRatio_working_3-way'!X130^(1/3)*COS(('OddsRatio_working_3-way'!Y130+4*PI())/3)</f>
        <v>-0.19781122923918928</v>
      </c>
      <c r="AC130" s="11">
        <f>'OddsRatio_working_3-way'!X130^(1/3)*SIN('OddsRatio_working_3-way'!Y130/3)</f>
        <v>7.3383938472950785E-2</v>
      </c>
      <c r="AD130" s="11">
        <f>'OddsRatio_working_3-way'!X130^(1/3)*SIN(('OddsRatio_working_3-way'!Y130+2*PI())/3)</f>
        <v>0.41600303782288117</v>
      </c>
      <c r="AE130" s="11">
        <f>'OddsRatio_working_3-way'!X130^(1/3)*SIN(('OddsRatio_working_3-way'!Y130+4*PI())/3)</f>
        <v>-0.48938697629583205</v>
      </c>
      <c r="AF130" s="11">
        <f>-'OddsRatio_working_3-way'!U130/(3*'OddsRatio_working_3-way'!X130^(1/3))*COS(('OddsRatio_working_3-way'!Y130)/3)</f>
        <v>0.52272716837303812</v>
      </c>
      <c r="AG130" s="11">
        <f>-'OddsRatio_working_3-way'!U130/(3*'OddsRatio_working_3-way'!X130^(1/3))*COS(('OddsRatio_working_3-way'!Y130+2*PI())/3)</f>
        <v>-0.3249159391338487</v>
      </c>
      <c r="AH130" s="11">
        <f>-'OddsRatio_working_3-way'!U130/(3*'OddsRatio_working_3-way'!X130^(1/3))*COS(('OddsRatio_working_3-way'!Y130+4*PI())/3)</f>
        <v>-0.19781122923918928</v>
      </c>
      <c r="AI130" s="11">
        <f>'OddsRatio_working_3-way'!U130/(3*'OddsRatio_working_3-way'!X130^(1/3))*SIN(('OddsRatio_working_3-way'!Y130)/3)</f>
        <v>-7.3383938472950785E-2</v>
      </c>
      <c r="AJ130" s="11">
        <f>'OddsRatio_working_3-way'!U130/(3*'OddsRatio_working_3-way'!X130^(1/3))*SIN(('OddsRatio_working_3-way'!Y130+2*PI())/3)</f>
        <v>-0.41600303782288117</v>
      </c>
      <c r="AK130" s="11">
        <f>'OddsRatio_working_3-way'!U130/(3*'OddsRatio_working_3-way'!X130^(1/3))*SIN(('OddsRatio_working_3-way'!Y130+4*PI())/3)</f>
        <v>0.48938697629583205</v>
      </c>
      <c r="AL130" s="11">
        <f>'OddsRatio_working_3-way'!Z130+'OddsRatio_working_3-way'!AF130</f>
        <v>1.0454543367460762</v>
      </c>
      <c r="AM130" s="11">
        <f>'OddsRatio_working_3-way'!AA130+'OddsRatio_working_3-way'!AG130</f>
        <v>-0.64983187826769739</v>
      </c>
      <c r="AN130" s="11">
        <f>'OddsRatio_working_3-way'!AB130+'OddsRatio_working_3-way'!AH130</f>
        <v>-0.39562245847837857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1.0454543367460762</v>
      </c>
      <c r="AS130" s="11">
        <f>IF(('OddsRatio_working_3-way'!X130=0),IF(Q130&gt;0,-Q130^(1/3),(-Q130)^(1/3)),'OddsRatio_working_3-way'!AM130-'OddsRatio_working_3-way'!R130/3)</f>
        <v>-0.64983187826769739</v>
      </c>
      <c r="AT130" s="11">
        <f>IF(('OddsRatio_working_3-way'!X130=0),IF(Q130&gt;0,-Q130^(1/3),(-Q130)^(1/3)),'OddsRatio_working_3-way'!AN130-'OddsRatio_working_3-way'!R130/3)</f>
        <v>-0.39562245847837857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3.95</v>
      </c>
      <c r="B131" s="4">
        <f>IF('True_Odds_Calculator_3-way'!B130="","",'True_Odds_Calculator_3-way'!B130)</f>
        <v>3.32</v>
      </c>
      <c r="C131" s="4">
        <f>IF('True_Odds_Calculator_3-way'!C130="","",'True_Odds_Calculator_3-way'!C130)</f>
        <v>2.11</v>
      </c>
      <c r="D131" s="9">
        <f t="shared" si="26"/>
        <v>0.24495357514615801</v>
      </c>
      <c r="E131" s="9">
        <f t="shared" si="27"/>
        <v>0.29204501720206388</v>
      </c>
      <c r="F131" s="9">
        <f t="shared" si="28"/>
        <v>0.46300140765177816</v>
      </c>
      <c r="G131" s="9">
        <f t="shared" si="29"/>
        <v>1.0448834660841464</v>
      </c>
      <c r="H131" s="9">
        <f t="shared" si="30"/>
        <v>4.0824062249482322</v>
      </c>
      <c r="I131" s="9">
        <f t="shared" si="31"/>
        <v>3.4241296413152189</v>
      </c>
      <c r="J131" s="9">
        <f t="shared" si="32"/>
        <v>2.1598206473534023</v>
      </c>
      <c r="K131" s="11">
        <f t="shared" si="33"/>
        <v>0.25316455696202528</v>
      </c>
      <c r="L131" s="11">
        <f t="shared" si="34"/>
        <v>0.30120481927710846</v>
      </c>
      <c r="M131" s="11">
        <f t="shared" si="35"/>
        <v>0.47393364928909953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-0.27454614185339354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0.23057012982037936</v>
      </c>
      <c r="Q131" s="11">
        <f>2*'OddsRatio_working_3-way'!K131*'OddsRatio_working_3-way'!L131*'OddsRatio_working_3-way'!M131</f>
        <v>7.2279037561247442E-2</v>
      </c>
      <c r="R131" s="11">
        <f t="shared" si="36"/>
        <v>0</v>
      </c>
      <c r="S131" s="11">
        <f t="shared" si="37"/>
        <v>-0.83982287372117881</v>
      </c>
      <c r="T131" s="11">
        <f t="shared" si="38"/>
        <v>-0.26326735853328487</v>
      </c>
      <c r="U131" s="11">
        <f>'OddsRatio_working_3-way'!S131-'OddsRatio_working_3-way'!R131^2/3</f>
        <v>-0.83982287372117881</v>
      </c>
      <c r="V131" s="11">
        <f>'OddsRatio_working_3-way'!S131*'OddsRatio_working_3-way'!R131/3-2*'OddsRatio_working_3-way'!R131^3/27-'OddsRatio_working_3-way'!T131</f>
        <v>0.26326735853328487</v>
      </c>
      <c r="W131" s="11">
        <f>'OddsRatio_working_3-way'!V131^2+4*'OddsRatio_working_3-way'!U131^3/27</f>
        <v>-1.8442762841900204E-2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0.14811521268171052</v>
      </c>
      <c r="Y131" s="11">
        <f>IF('OddsRatio_working_3-way'!W131&gt;=0,IF('OddsRatio_working_3-way'!V131+SQRT('OddsRatio_working_3-way'!W131)&gt;0,0,PI()),ACOS('OddsRatio_working_3-way'!V131/(2*'OddsRatio_working_3-way'!X131)))</f>
        <v>0.47624005892130783</v>
      </c>
      <c r="Z131" s="11">
        <f>'OddsRatio_working_3-way'!X131^(1/3)*COS('OddsRatio_working_3-way'!Y131/3)</f>
        <v>0.5224417330420732</v>
      </c>
      <c r="AA131" s="11">
        <f>'OddsRatio_working_3-way'!X131^(1/3)*COS(('OddsRatio_working_3-way'!Y131+2*PI())/3)</f>
        <v>-0.3336549407699082</v>
      </c>
      <c r="AB131" s="11">
        <f>'OddsRatio_working_3-way'!X131^(1/3)*COS(('OddsRatio_working_3-way'!Y131+4*PI())/3)</f>
        <v>-0.18878679227216516</v>
      </c>
      <c r="AC131" s="11">
        <f>'OddsRatio_working_3-way'!X131^(1/3)*SIN('OddsRatio_working_3-way'!Y131/3)</f>
        <v>8.363966453217489E-2</v>
      </c>
      <c r="AD131" s="11">
        <f>'OddsRatio_working_3-way'!X131^(1/3)*SIN(('OddsRatio_working_3-way'!Y131+2*PI())/3)</f>
        <v>0.41062798054551608</v>
      </c>
      <c r="AE131" s="11">
        <f>'OddsRatio_working_3-way'!X131^(1/3)*SIN(('OddsRatio_working_3-way'!Y131+4*PI())/3)</f>
        <v>-0.49426764507769072</v>
      </c>
      <c r="AF131" s="11">
        <f>-'OddsRatio_working_3-way'!U131/(3*'OddsRatio_working_3-way'!X131^(1/3))*COS(('OddsRatio_working_3-way'!Y131)/3)</f>
        <v>0.52244173304207309</v>
      </c>
      <c r="AG131" s="11">
        <f>-'OddsRatio_working_3-way'!U131/(3*'OddsRatio_working_3-way'!X131^(1/3))*COS(('OddsRatio_working_3-way'!Y131+2*PI())/3)</f>
        <v>-0.33365494076990815</v>
      </c>
      <c r="AH131" s="11">
        <f>-'OddsRatio_working_3-way'!U131/(3*'OddsRatio_working_3-way'!X131^(1/3))*COS(('OddsRatio_working_3-way'!Y131+4*PI())/3)</f>
        <v>-0.1887867922721651</v>
      </c>
      <c r="AI131" s="11">
        <f>'OddsRatio_working_3-way'!U131/(3*'OddsRatio_working_3-way'!X131^(1/3))*SIN(('OddsRatio_working_3-way'!Y131)/3)</f>
        <v>-8.3639664532174876E-2</v>
      </c>
      <c r="AJ131" s="11">
        <f>'OddsRatio_working_3-way'!U131/(3*'OddsRatio_working_3-way'!X131^(1/3))*SIN(('OddsRatio_working_3-way'!Y131+2*PI())/3)</f>
        <v>-0.41062798054551597</v>
      </c>
      <c r="AK131" s="11">
        <f>'OddsRatio_working_3-way'!U131/(3*'OddsRatio_working_3-way'!X131^(1/3))*SIN(('OddsRatio_working_3-way'!Y131+4*PI())/3)</f>
        <v>0.49426764507769066</v>
      </c>
      <c r="AL131" s="11">
        <f>'OddsRatio_working_3-way'!Z131+'OddsRatio_working_3-way'!AF131</f>
        <v>1.0448834660841464</v>
      </c>
      <c r="AM131" s="11">
        <f>'OddsRatio_working_3-way'!AA131+'OddsRatio_working_3-way'!AG131</f>
        <v>-0.66730988153981641</v>
      </c>
      <c r="AN131" s="11">
        <f>'OddsRatio_working_3-way'!AB131+'OddsRatio_working_3-way'!AH131</f>
        <v>-0.37757358454433027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1.0448834660841464</v>
      </c>
      <c r="AS131" s="11">
        <f>IF(('OddsRatio_working_3-way'!X131=0),IF(Q131&gt;0,-Q131^(1/3),(-Q131)^(1/3)),'OddsRatio_working_3-way'!AM131-'OddsRatio_working_3-way'!R131/3)</f>
        <v>-0.66730988153981641</v>
      </c>
      <c r="AT131" s="11">
        <f>IF(('OddsRatio_working_3-way'!X131=0),IF(Q131&gt;0,-Q131^(1/3),(-Q131)^(1/3)),'OddsRatio_working_3-way'!AN131-'OddsRatio_working_3-way'!R131/3)</f>
        <v>-0.37757358454433027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2.98</v>
      </c>
      <c r="B132" s="4">
        <f>IF('True_Odds_Calculator_3-way'!B131="","",'True_Odds_Calculator_3-way'!B131)</f>
        <v>3.04</v>
      </c>
      <c r="C132" s="4">
        <f>IF('True_Odds_Calculator_3-way'!C131="","",'True_Odds_Calculator_3-way'!C131)</f>
        <v>2.76</v>
      </c>
      <c r="D132" s="9">
        <f t="shared" ref="D132:D195" si="39">(K132/(AR132+K132-(AR132*K132)))</f>
        <v>0.32670505562744379</v>
      </c>
      <c r="E132" s="9">
        <f t="shared" ref="E132:E195" si="40">(L132/(AR132+L132-(AR132*L132)))</f>
        <v>0.3201726131498574</v>
      </c>
      <c r="F132" s="9">
        <f t="shared" ref="F132:F195" si="41">(M132/(AR132+M132-(AR132*M132)))</f>
        <v>0.35312233122269876</v>
      </c>
      <c r="G132" s="9">
        <f t="shared" ref="G132:G195" si="42">AR132</f>
        <v>1.0408408007346019</v>
      </c>
      <c r="H132" s="9">
        <f t="shared" ref="H132:H195" si="43">IF(A132="","",1/D132)</f>
        <v>3.0608647854545117</v>
      </c>
      <c r="I132" s="9">
        <f t="shared" ref="I132:I195" si="44">IF(B132="","",1/E132)</f>
        <v>3.1233152334985883</v>
      </c>
      <c r="J132" s="9">
        <f t="shared" ref="J132:J195" si="45">IF(C132="","",1/F132)</f>
        <v>2.8318798092928987</v>
      </c>
      <c r="K132" s="11">
        <f t="shared" ref="K132:K195" si="46">1/A132</f>
        <v>0.33557046979865773</v>
      </c>
      <c r="L132" s="11">
        <f t="shared" ref="L132:L195" si="47">1/B132</f>
        <v>0.32894736842105265</v>
      </c>
      <c r="M132" s="11">
        <f t="shared" ref="M132:M195" si="48">1/C132</f>
        <v>0.3623188405797102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-0.28432110331270255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0.23116863503959789</v>
      </c>
      <c r="Q132" s="11">
        <f>2*'OddsRatio_working_3-way'!K132*'OddsRatio_working_3-way'!L132*'OddsRatio_working_3-way'!M132</f>
        <v>7.9989147072525218E-2</v>
      </c>
      <c r="R132" s="11">
        <f t="shared" ref="R132:R195" si="49">O132/N132</f>
        <v>0</v>
      </c>
      <c r="S132" s="11">
        <f t="shared" ref="S132:S195" si="50">P132/N132</f>
        <v>-0.81305479032751782</v>
      </c>
      <c r="T132" s="11">
        <f t="shared" ref="T132:T195" si="51">Q132/N132</f>
        <v>-0.28133383748357016</v>
      </c>
      <c r="U132" s="11">
        <f>'OddsRatio_working_3-way'!S132-'OddsRatio_working_3-way'!R132^2/3</f>
        <v>-0.81305479032751782</v>
      </c>
      <c r="V132" s="11">
        <f>'OddsRatio_working_3-way'!S132*'OddsRatio_working_3-way'!R132/3-2*'OddsRatio_working_3-way'!R132^3/27-'OddsRatio_working_3-way'!T132</f>
        <v>0.28133383748357016</v>
      </c>
      <c r="W132" s="11">
        <f>'OddsRatio_working_3-way'!V132^2+4*'OddsRatio_working_3-way'!U132^3/27</f>
        <v>-4.7741239728087137E-4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0.14109052104102596</v>
      </c>
      <c r="Y132" s="11">
        <f>IF('OddsRatio_working_3-way'!W132&gt;=0,IF('OddsRatio_working_3-way'!V132+SQRT('OddsRatio_working_3-way'!W132)&gt;0,0,PI()),ACOS('OddsRatio_working_3-way'!V132/(2*'OddsRatio_working_3-way'!X132)))</f>
        <v>7.7509324475665942E-2</v>
      </c>
      <c r="Z132" s="11">
        <f>'OddsRatio_working_3-way'!X132^(1/3)*COS('OddsRatio_working_3-way'!Y132/3)</f>
        <v>0.52042040036730097</v>
      </c>
      <c r="AA132" s="11">
        <f>'OddsRatio_working_3-way'!X132^(1/3)*COS(('OddsRatio_working_3-way'!Y132+2*PI())/3)</f>
        <v>-0.27185720593762502</v>
      </c>
      <c r="AB132" s="11">
        <f>'OddsRatio_working_3-way'!X132^(1/3)*COS(('OddsRatio_working_3-way'!Y132+4*PI())/3)</f>
        <v>-0.24856319442967575</v>
      </c>
      <c r="AC132" s="11">
        <f>'OddsRatio_working_3-way'!X132^(1/3)*SIN('OddsRatio_working_3-way'!Y132/3)</f>
        <v>1.3448803814620748E-2</v>
      </c>
      <c r="AD132" s="11">
        <f>'OddsRatio_working_3-way'!X132^(1/3)*SIN(('OddsRatio_working_3-way'!Y132+2*PI())/3)</f>
        <v>0.44397288545844066</v>
      </c>
      <c r="AE132" s="11">
        <f>'OddsRatio_working_3-way'!X132^(1/3)*SIN(('OddsRatio_working_3-way'!Y132+4*PI())/3)</f>
        <v>-0.45742168927306143</v>
      </c>
      <c r="AF132" s="11">
        <f>-'OddsRatio_working_3-way'!U132/(3*'OddsRatio_working_3-way'!X132^(1/3))*COS(('OddsRatio_working_3-way'!Y132)/3)</f>
        <v>0.52042040036730097</v>
      </c>
      <c r="AG132" s="11">
        <f>-'OddsRatio_working_3-way'!U132/(3*'OddsRatio_working_3-way'!X132^(1/3))*COS(('OddsRatio_working_3-way'!Y132+2*PI())/3)</f>
        <v>-0.27185720593762502</v>
      </c>
      <c r="AH132" s="11">
        <f>-'OddsRatio_working_3-way'!U132/(3*'OddsRatio_working_3-way'!X132^(1/3))*COS(('OddsRatio_working_3-way'!Y132+4*PI())/3)</f>
        <v>-0.24856319442967575</v>
      </c>
      <c r="AI132" s="11">
        <f>'OddsRatio_working_3-way'!U132/(3*'OddsRatio_working_3-way'!X132^(1/3))*SIN(('OddsRatio_working_3-way'!Y132)/3)</f>
        <v>-1.3448803814620748E-2</v>
      </c>
      <c r="AJ132" s="11">
        <f>'OddsRatio_working_3-way'!U132/(3*'OddsRatio_working_3-way'!X132^(1/3))*SIN(('OddsRatio_working_3-way'!Y132+2*PI())/3)</f>
        <v>-0.44397288545844066</v>
      </c>
      <c r="AK132" s="11">
        <f>'OddsRatio_working_3-way'!U132/(3*'OddsRatio_working_3-way'!X132^(1/3))*SIN(('OddsRatio_working_3-way'!Y132+4*PI())/3)</f>
        <v>0.45742168927306143</v>
      </c>
      <c r="AL132" s="11">
        <f>'OddsRatio_working_3-way'!Z132+'OddsRatio_working_3-way'!AF132</f>
        <v>1.0408408007346019</v>
      </c>
      <c r="AM132" s="11">
        <f>'OddsRatio_working_3-way'!AA132+'OddsRatio_working_3-way'!AG132</f>
        <v>-0.54371441187525005</v>
      </c>
      <c r="AN132" s="11">
        <f>'OddsRatio_working_3-way'!AB132+'OddsRatio_working_3-way'!AH132</f>
        <v>-0.49712638885935151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1.0408408007346019</v>
      </c>
      <c r="AS132" s="11">
        <f>IF(('OddsRatio_working_3-way'!X132=0),IF(Q132&gt;0,-Q132^(1/3),(-Q132)^(1/3)),'OddsRatio_working_3-way'!AM132-'OddsRatio_working_3-way'!R132/3)</f>
        <v>-0.54371441187525005</v>
      </c>
      <c r="AT132" s="11">
        <f>IF(('OddsRatio_working_3-way'!X132=0),IF(Q132&gt;0,-Q132^(1/3),(-Q132)^(1/3)),'OddsRatio_working_3-way'!AN132-'OddsRatio_working_3-way'!R132/3)</f>
        <v>-0.49712638885935151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3.26</v>
      </c>
      <c r="B133" s="4">
        <f>IF('True_Odds_Calculator_3-way'!B132="","",'True_Odds_Calculator_3-way'!B132)</f>
        <v>3.58</v>
      </c>
      <c r="C133" s="4">
        <f>IF('True_Odds_Calculator_3-way'!C132="","",'True_Odds_Calculator_3-way'!C132)</f>
        <v>2.27</v>
      </c>
      <c r="D133" s="9">
        <f t="shared" si="39"/>
        <v>0.29819557772194594</v>
      </c>
      <c r="E133" s="9">
        <f t="shared" si="40"/>
        <v>0.27124210400850551</v>
      </c>
      <c r="F133" s="9">
        <f t="shared" si="41"/>
        <v>0.43056231826954833</v>
      </c>
      <c r="G133" s="9">
        <f t="shared" si="42"/>
        <v>1.0413733583302378</v>
      </c>
      <c r="H133" s="9">
        <f t="shared" si="43"/>
        <v>3.353503789826338</v>
      </c>
      <c r="I133" s="9">
        <f t="shared" si="44"/>
        <v>3.6867432644920139</v>
      </c>
      <c r="J133" s="9">
        <f t="shared" si="45"/>
        <v>2.3225441650794023</v>
      </c>
      <c r="K133" s="11">
        <f t="shared" si="46"/>
        <v>0.30674846625766872</v>
      </c>
      <c r="L133" s="11">
        <f t="shared" si="47"/>
        <v>0.27932960893854747</v>
      </c>
      <c r="M133" s="11">
        <f t="shared" si="48"/>
        <v>0.44052863436123346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-0.27951516937712229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0.23062943036870967</v>
      </c>
      <c r="Q133" s="11">
        <f>2*'OddsRatio_working_3-way'!K133*'OddsRatio_working_3-way'!L133*'OddsRatio_working_3-way'!M133</f>
        <v>7.5492448565862402E-2</v>
      </c>
      <c r="R133" s="11">
        <f t="shared" si="49"/>
        <v>0</v>
      </c>
      <c r="S133" s="11">
        <f t="shared" si="50"/>
        <v>-0.82510523805434011</v>
      </c>
      <c r="T133" s="11">
        <f t="shared" si="51"/>
        <v>-0.27008354764462844</v>
      </c>
      <c r="U133" s="11">
        <f>'OddsRatio_working_3-way'!S133-'OddsRatio_working_3-way'!R133^2/3</f>
        <v>-0.82510523805434011</v>
      </c>
      <c r="V133" s="11">
        <f>'OddsRatio_working_3-way'!S133*'OddsRatio_working_3-way'!R133/3-2*'OddsRatio_working_3-way'!R133^3/27-'OddsRatio_working_3-way'!T133</f>
        <v>0.27008354764462844</v>
      </c>
      <c r="W133" s="11">
        <f>'OddsRatio_working_3-way'!V133^2+4*'OddsRatio_working_3-way'!U133^3/27</f>
        <v>-1.0274215864153238E-2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0.14423881115398648</v>
      </c>
      <c r="Y133" s="11">
        <f>IF('OddsRatio_working_3-way'!W133&gt;=0,IF('OddsRatio_working_3-way'!V133+SQRT('OddsRatio_working_3-way'!W133)&gt;0,0,PI()),ACOS('OddsRatio_working_3-way'!V133/(2*'OddsRatio_working_3-way'!X133)))</f>
        <v>0.35903187725771168</v>
      </c>
      <c r="Z133" s="11">
        <f>'OddsRatio_working_3-way'!X133^(1/3)*COS('OddsRatio_working_3-way'!Y133/3)</f>
        <v>0.5206866791651189</v>
      </c>
      <c r="AA133" s="11">
        <f>'OddsRatio_working_3-way'!X133^(1/3)*COS(('OddsRatio_working_3-way'!Y133+2*PI())/3)</f>
        <v>-0.31456829802961972</v>
      </c>
      <c r="AB133" s="11">
        <f>'OddsRatio_working_3-way'!X133^(1/3)*COS(('OddsRatio_working_3-way'!Y133+4*PI())/3)</f>
        <v>-0.2061183811354993</v>
      </c>
      <c r="AC133" s="11">
        <f>'OddsRatio_working_3-way'!X133^(1/3)*SIN('OddsRatio_working_3-way'!Y133/3)</f>
        <v>6.2613588712413015E-2</v>
      </c>
      <c r="AD133" s="11">
        <f>'OddsRatio_working_3-way'!X133^(1/3)*SIN(('OddsRatio_working_3-way'!Y133+2*PI())/3)</f>
        <v>0.41962109721294405</v>
      </c>
      <c r="AE133" s="11">
        <f>'OddsRatio_working_3-way'!X133^(1/3)*SIN(('OddsRatio_working_3-way'!Y133+4*PI())/3)</f>
        <v>-0.48223468592535707</v>
      </c>
      <c r="AF133" s="11">
        <f>-'OddsRatio_working_3-way'!U133/(3*'OddsRatio_working_3-way'!X133^(1/3))*COS(('OddsRatio_working_3-way'!Y133)/3)</f>
        <v>0.5206866791651189</v>
      </c>
      <c r="AG133" s="11">
        <f>-'OddsRatio_working_3-way'!U133/(3*'OddsRatio_working_3-way'!X133^(1/3))*COS(('OddsRatio_working_3-way'!Y133+2*PI())/3)</f>
        <v>-0.31456829802961972</v>
      </c>
      <c r="AH133" s="11">
        <f>-'OddsRatio_working_3-way'!U133/(3*'OddsRatio_working_3-way'!X133^(1/3))*COS(('OddsRatio_working_3-way'!Y133+4*PI())/3)</f>
        <v>-0.2061183811354993</v>
      </c>
      <c r="AI133" s="11">
        <f>'OddsRatio_working_3-way'!U133/(3*'OddsRatio_working_3-way'!X133^(1/3))*SIN(('OddsRatio_working_3-way'!Y133)/3)</f>
        <v>-6.2613588712413015E-2</v>
      </c>
      <c r="AJ133" s="11">
        <f>'OddsRatio_working_3-way'!U133/(3*'OddsRatio_working_3-way'!X133^(1/3))*SIN(('OddsRatio_working_3-way'!Y133+2*PI())/3)</f>
        <v>-0.41962109721294405</v>
      </c>
      <c r="AK133" s="11">
        <f>'OddsRatio_working_3-way'!U133/(3*'OddsRatio_working_3-way'!X133^(1/3))*SIN(('OddsRatio_working_3-way'!Y133+4*PI())/3)</f>
        <v>0.48223468592535707</v>
      </c>
      <c r="AL133" s="11">
        <f>'OddsRatio_working_3-way'!Z133+'OddsRatio_working_3-way'!AF133</f>
        <v>1.0413733583302378</v>
      </c>
      <c r="AM133" s="11">
        <f>'OddsRatio_working_3-way'!AA133+'OddsRatio_working_3-way'!AG133</f>
        <v>-0.62913659605923944</v>
      </c>
      <c r="AN133" s="11">
        <f>'OddsRatio_working_3-way'!AB133+'OddsRatio_working_3-way'!AH133</f>
        <v>-0.41223676227099859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1.0413733583302378</v>
      </c>
      <c r="AS133" s="11">
        <f>IF(('OddsRatio_working_3-way'!X133=0),IF(Q133&gt;0,-Q133^(1/3),(-Q133)^(1/3)),'OddsRatio_working_3-way'!AM133-'OddsRatio_working_3-way'!R133/3)</f>
        <v>-0.62913659605923944</v>
      </c>
      <c r="AT133" s="11">
        <f>IF(('OddsRatio_working_3-way'!X133=0),IF(Q133&gt;0,-Q133^(1/3),(-Q133)^(1/3)),'OddsRatio_working_3-way'!AN133-'OddsRatio_working_3-way'!R133/3)</f>
        <v>-0.41223676227099859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2.5099999999999998</v>
      </c>
      <c r="B134" s="4">
        <f>IF('True_Odds_Calculator_3-way'!B133="","",'True_Odds_Calculator_3-way'!B133)</f>
        <v>3.04</v>
      </c>
      <c r="C134" s="4">
        <f>IF('True_Odds_Calculator_3-way'!C133="","",'True_Odds_Calculator_3-way'!C133)</f>
        <v>3.27</v>
      </c>
      <c r="D134" s="9">
        <f t="shared" si="39"/>
        <v>0.38656004915743936</v>
      </c>
      <c r="E134" s="9">
        <f t="shared" si="40"/>
        <v>0.31807438460516785</v>
      </c>
      <c r="F134" s="9">
        <f t="shared" si="41"/>
        <v>0.29536556623739246</v>
      </c>
      <c r="G134" s="9">
        <f t="shared" si="42"/>
        <v>1.0509405303523334</v>
      </c>
      <c r="H134" s="9">
        <f t="shared" si="43"/>
        <v>2.5869202008320236</v>
      </c>
      <c r="I134" s="9">
        <f t="shared" si="44"/>
        <v>3.1439186819187599</v>
      </c>
      <c r="J134" s="9">
        <f t="shared" si="45"/>
        <v>3.3856350038997971</v>
      </c>
      <c r="K134" s="11">
        <f t="shared" si="46"/>
        <v>0.39840637450199207</v>
      </c>
      <c r="L134" s="11">
        <f t="shared" si="47"/>
        <v>0.32894736842105265</v>
      </c>
      <c r="M134" s="11">
        <f t="shared" si="48"/>
        <v>0.3058103975535168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-0.28024502665340545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0.23325336991002668</v>
      </c>
      <c r="Q134" s="11">
        <f>2*'OddsRatio_working_3-way'!K134*'OddsRatio_working_3-way'!L134*'OddsRatio_working_3-way'!M134</f>
        <v>8.0155797219940469E-2</v>
      </c>
      <c r="R134" s="11">
        <f t="shared" si="49"/>
        <v>0</v>
      </c>
      <c r="S134" s="11">
        <f t="shared" si="50"/>
        <v>-0.83231939098246355</v>
      </c>
      <c r="T134" s="11">
        <f t="shared" si="51"/>
        <v>-0.28602040927232436</v>
      </c>
      <c r="U134" s="11">
        <f>'OddsRatio_working_3-way'!S134-'OddsRatio_working_3-way'!R134^2/3</f>
        <v>-0.83231939098246355</v>
      </c>
      <c r="V134" s="11">
        <f>'OddsRatio_working_3-way'!S134*'OddsRatio_working_3-way'!R134/3-2*'OddsRatio_working_3-way'!R134^3/27-'OddsRatio_working_3-way'!T134</f>
        <v>0.28602040927232436</v>
      </c>
      <c r="W134" s="11">
        <f>'OddsRatio_working_3-way'!V134^2+4*'OddsRatio_working_3-way'!U134^3/27</f>
        <v>-3.6136429554509547E-3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0.14613462754918741</v>
      </c>
      <c r="Y134" s="11">
        <f>IF('OddsRatio_working_3-way'!W134&gt;=0,IF('OddsRatio_working_3-way'!V134+SQRT('OddsRatio_working_3-way'!W134)&gt;0,0,PI()),ACOS('OddsRatio_working_3-way'!V134/(2*'OddsRatio_working_3-way'!X134)))</f>
        <v>0.20715726632549547</v>
      </c>
      <c r="Z134" s="11">
        <f>'OddsRatio_working_3-way'!X134^(1/3)*COS('OddsRatio_working_3-way'!Y134/3)</f>
        <v>0.52547026517616657</v>
      </c>
      <c r="AA134" s="11">
        <f>'OddsRatio_working_3-way'!X134^(1/3)*COS(('OddsRatio_working_3-way'!Y134+2*PI())/3)</f>
        <v>-0.29420890035399733</v>
      </c>
      <c r="AB134" s="11">
        <f>'OddsRatio_working_3-way'!X134^(1/3)*COS(('OddsRatio_working_3-way'!Y134+4*PI())/3)</f>
        <v>-0.23126136482216941</v>
      </c>
      <c r="AC134" s="11">
        <f>'OddsRatio_working_3-way'!X134^(1/3)*SIN('OddsRatio_working_3-way'!Y134/3)</f>
        <v>3.6342776584124555E-2</v>
      </c>
      <c r="AD134" s="11">
        <f>'OddsRatio_working_3-way'!X134^(1/3)*SIN(('OddsRatio_working_3-way'!Y134+2*PI())/3)</f>
        <v>0.43689921028384354</v>
      </c>
      <c r="AE134" s="11">
        <f>'OddsRatio_working_3-way'!X134^(1/3)*SIN(('OddsRatio_working_3-way'!Y134+4*PI())/3)</f>
        <v>-0.47324198686796798</v>
      </c>
      <c r="AF134" s="11">
        <f>-'OddsRatio_working_3-way'!U134/(3*'OddsRatio_working_3-way'!X134^(1/3))*COS(('OddsRatio_working_3-way'!Y134)/3)</f>
        <v>0.52547026517616668</v>
      </c>
      <c r="AG134" s="11">
        <f>-'OddsRatio_working_3-way'!U134/(3*'OddsRatio_working_3-way'!X134^(1/3))*COS(('OddsRatio_working_3-way'!Y134+2*PI())/3)</f>
        <v>-0.29420890035399738</v>
      </c>
      <c r="AH134" s="11">
        <f>-'OddsRatio_working_3-way'!U134/(3*'OddsRatio_working_3-way'!X134^(1/3))*COS(('OddsRatio_working_3-way'!Y134+4*PI())/3)</f>
        <v>-0.23126136482216947</v>
      </c>
      <c r="AI134" s="11">
        <f>'OddsRatio_working_3-way'!U134/(3*'OddsRatio_working_3-way'!X134^(1/3))*SIN(('OddsRatio_working_3-way'!Y134)/3)</f>
        <v>-3.6342776584124561E-2</v>
      </c>
      <c r="AJ134" s="11">
        <f>'OddsRatio_working_3-way'!U134/(3*'OddsRatio_working_3-way'!X134^(1/3))*SIN(('OddsRatio_working_3-way'!Y134+2*PI())/3)</f>
        <v>-0.43689921028384365</v>
      </c>
      <c r="AK134" s="11">
        <f>'OddsRatio_working_3-way'!U134/(3*'OddsRatio_working_3-way'!X134^(1/3))*SIN(('OddsRatio_working_3-way'!Y134+4*PI())/3)</f>
        <v>0.47324198686796803</v>
      </c>
      <c r="AL134" s="11">
        <f>'OddsRatio_working_3-way'!Z134+'OddsRatio_working_3-way'!AF134</f>
        <v>1.0509405303523334</v>
      </c>
      <c r="AM134" s="11">
        <f>'OddsRatio_working_3-way'!AA134+'OddsRatio_working_3-way'!AG134</f>
        <v>-0.58841780070799476</v>
      </c>
      <c r="AN134" s="11">
        <f>'OddsRatio_working_3-way'!AB134+'OddsRatio_working_3-way'!AH134</f>
        <v>-0.46252272964433888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1.0509405303523334</v>
      </c>
      <c r="AS134" s="11">
        <f>IF(('OddsRatio_working_3-way'!X134=0),IF(Q134&gt;0,-Q134^(1/3),(-Q134)^(1/3)),'OddsRatio_working_3-way'!AM134-'OddsRatio_working_3-way'!R134/3)</f>
        <v>-0.58841780070799476</v>
      </c>
      <c r="AT134" s="11">
        <f>IF(('OddsRatio_working_3-way'!X134=0),IF(Q134&gt;0,-Q134^(1/3),(-Q134)^(1/3)),'OddsRatio_working_3-way'!AN134-'OddsRatio_working_3-way'!R134/3)</f>
        <v>-0.46252272964433888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1.99</v>
      </c>
      <c r="B135" s="4">
        <f>IF('True_Odds_Calculator_3-way'!B134="","",'True_Odds_Calculator_3-way'!B134)</f>
        <v>3.38</v>
      </c>
      <c r="C135" s="4">
        <f>IF('True_Odds_Calculator_3-way'!C134="","",'True_Odds_Calculator_3-way'!C134)</f>
        <v>4.22</v>
      </c>
      <c r="D135" s="9">
        <f t="shared" si="39"/>
        <v>0.48858136175982286</v>
      </c>
      <c r="E135" s="9">
        <f t="shared" si="40"/>
        <v>0.28438093786357882</v>
      </c>
      <c r="F135" s="9">
        <f t="shared" si="41"/>
        <v>0.22703770037659837</v>
      </c>
      <c r="G135" s="9">
        <f t="shared" si="42"/>
        <v>1.0573151648892183</v>
      </c>
      <c r="H135" s="9">
        <f t="shared" si="43"/>
        <v>2.0467420132403262</v>
      </c>
      <c r="I135" s="9">
        <f t="shared" si="44"/>
        <v>3.5164100924363391</v>
      </c>
      <c r="J135" s="9">
        <f t="shared" si="45"/>
        <v>4.4045548309432832</v>
      </c>
      <c r="K135" s="11">
        <f t="shared" si="46"/>
        <v>0.50251256281407031</v>
      </c>
      <c r="L135" s="11">
        <f t="shared" si="47"/>
        <v>0.29585798816568049</v>
      </c>
      <c r="M135" s="11">
        <f t="shared" si="48"/>
        <v>0.23696682464454977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-0.26729189851216317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0.23216844197430692</v>
      </c>
      <c r="Q135" s="11">
        <f>2*'OddsRatio_working_3-way'!K135*'OddsRatio_working_3-way'!L135*'OddsRatio_working_3-way'!M135</f>
        <v>7.0460832162156872E-2</v>
      </c>
      <c r="R135" s="11">
        <f t="shared" si="49"/>
        <v>0</v>
      </c>
      <c r="S135" s="11">
        <f t="shared" si="50"/>
        <v>-0.86859513238760599</v>
      </c>
      <c r="T135" s="11">
        <f t="shared" si="51"/>
        <v>-0.26361005535283943</v>
      </c>
      <c r="U135" s="11">
        <f>'OddsRatio_working_3-way'!S135-'OddsRatio_working_3-way'!R135^2/3</f>
        <v>-0.86859513238760599</v>
      </c>
      <c r="V135" s="11">
        <f>'OddsRatio_working_3-way'!S135*'OddsRatio_working_3-way'!R135/3-2*'OddsRatio_working_3-way'!R135^3/27-'OddsRatio_working_3-way'!T135</f>
        <v>0.26361005535283943</v>
      </c>
      <c r="W135" s="11">
        <f>'OddsRatio_working_3-way'!V135^2+4*'OddsRatio_working_3-way'!U135^3/27</f>
        <v>-2.7593903987119972E-2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0.15579165997434447</v>
      </c>
      <c r="Y135" s="11">
        <f>IF('OddsRatio_working_3-way'!W135&gt;=0,IF('OddsRatio_working_3-way'!V135+SQRT('OddsRatio_working_3-way'!W135)&gt;0,0,PI()),ACOS('OddsRatio_working_3-way'!V135/(2*'OddsRatio_working_3-way'!X135)))</f>
        <v>0.56229480428807976</v>
      </c>
      <c r="Z135" s="11">
        <f>'OddsRatio_working_3-way'!X135^(1/3)*COS('OddsRatio_working_3-way'!Y135/3)</f>
        <v>0.52865758244460914</v>
      </c>
      <c r="AA135" s="11">
        <f>'OddsRatio_working_3-way'!X135^(1/3)*COS(('OddsRatio_working_3-way'!Y135+2*PI())/3)</f>
        <v>-0.35115996931961813</v>
      </c>
      <c r="AB135" s="11">
        <f>'OddsRatio_working_3-way'!X135^(1/3)*COS(('OddsRatio_working_3-way'!Y135+4*PI())/3)</f>
        <v>-0.17749761312499127</v>
      </c>
      <c r="AC135" s="11">
        <f>'OddsRatio_working_3-way'!X135^(1/3)*SIN('OddsRatio_working_3-way'!Y135/3)</f>
        <v>0.10026400809707274</v>
      </c>
      <c r="AD135" s="11">
        <f>'OddsRatio_working_3-way'!X135^(1/3)*SIN(('OddsRatio_working_3-way'!Y135+2*PI())/3)</f>
        <v>0.40769889225176165</v>
      </c>
      <c r="AE135" s="11">
        <f>'OddsRatio_working_3-way'!X135^(1/3)*SIN(('OddsRatio_working_3-way'!Y135+4*PI())/3)</f>
        <v>-0.50796290034883407</v>
      </c>
      <c r="AF135" s="11">
        <f>-'OddsRatio_working_3-way'!U135/(3*'OddsRatio_working_3-way'!X135^(1/3))*COS(('OddsRatio_working_3-way'!Y135)/3)</f>
        <v>0.52865758244460914</v>
      </c>
      <c r="AG135" s="11">
        <f>-'OddsRatio_working_3-way'!U135/(3*'OddsRatio_working_3-way'!X135^(1/3))*COS(('OddsRatio_working_3-way'!Y135+2*PI())/3)</f>
        <v>-0.35115996931961813</v>
      </c>
      <c r="AH135" s="11">
        <f>-'OddsRatio_working_3-way'!U135/(3*'OddsRatio_working_3-way'!X135^(1/3))*COS(('OddsRatio_working_3-way'!Y135+4*PI())/3)</f>
        <v>-0.17749761312499127</v>
      </c>
      <c r="AI135" s="11">
        <f>'OddsRatio_working_3-way'!U135/(3*'OddsRatio_working_3-way'!X135^(1/3))*SIN(('OddsRatio_working_3-way'!Y135)/3)</f>
        <v>-0.10026400809707274</v>
      </c>
      <c r="AJ135" s="11">
        <f>'OddsRatio_working_3-way'!U135/(3*'OddsRatio_working_3-way'!X135^(1/3))*SIN(('OddsRatio_working_3-way'!Y135+2*PI())/3)</f>
        <v>-0.40769889225176165</v>
      </c>
      <c r="AK135" s="11">
        <f>'OddsRatio_working_3-way'!U135/(3*'OddsRatio_working_3-way'!X135^(1/3))*SIN(('OddsRatio_working_3-way'!Y135+4*PI())/3)</f>
        <v>0.50796290034883407</v>
      </c>
      <c r="AL135" s="11">
        <f>'OddsRatio_working_3-way'!Z135+'OddsRatio_working_3-way'!AF135</f>
        <v>1.0573151648892183</v>
      </c>
      <c r="AM135" s="11">
        <f>'OddsRatio_working_3-way'!AA135+'OddsRatio_working_3-way'!AG135</f>
        <v>-0.70231993863923625</v>
      </c>
      <c r="AN135" s="11">
        <f>'OddsRatio_working_3-way'!AB135+'OddsRatio_working_3-way'!AH135</f>
        <v>-0.35499522624998253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1.0573151648892183</v>
      </c>
      <c r="AS135" s="11">
        <f>IF(('OddsRatio_working_3-way'!X135=0),IF(Q135&gt;0,-Q135^(1/3),(-Q135)^(1/3)),'OddsRatio_working_3-way'!AM135-'OddsRatio_working_3-way'!R135/3)</f>
        <v>-0.70231993863923625</v>
      </c>
      <c r="AT135" s="11">
        <f>IF(('OddsRatio_working_3-way'!X135=0),IF(Q135&gt;0,-Q135^(1/3),(-Q135)^(1/3)),'OddsRatio_working_3-way'!AN135-'OddsRatio_working_3-way'!R135/3)</f>
        <v>-0.35499522624998253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2.33</v>
      </c>
      <c r="B2" s="4">
        <f>IF('True_Odds_Calculator_3-way'!B3="","",'True_Odds_Calculator_3-way'!B3)</f>
        <v>3.34</v>
      </c>
      <c r="C2" s="4">
        <f>IF('True_Odds_Calculator_3-way'!C3="","",'True_Odds_Calculator_3-way'!C3)</f>
        <v>3.35</v>
      </c>
      <c r="D2" s="4">
        <f>IF(A2="","",((1/A2)+(1/B2)+(1/C2))-1)</f>
        <v>2.7093209647580885E-2</v>
      </c>
      <c r="E2" s="4">
        <f>IF(A2="","",(3*A2)/(3-($D2*A2)))</f>
        <v>2.3800826337381435</v>
      </c>
      <c r="F2" s="4">
        <f>IF(B2="","",(3*B2)/(3-($D2*B2)))</f>
        <v>3.4438804289003566</v>
      </c>
      <c r="G2" s="4">
        <f>IF(C2="","",(3*C2)/(3-($D2*C2)))</f>
        <v>3.4545131308063026</v>
      </c>
      <c r="I2" s="4">
        <f>IF(A2="","",D2+1)</f>
        <v>1.0270932096475809</v>
      </c>
    </row>
    <row r="3" spans="1:9" x14ac:dyDescent="0.2">
      <c r="A3" s="4">
        <f>IF('True_Odds_Calculator_3-way'!A4="","",'True_Odds_Calculator_3-way'!A4)</f>
        <v>1.75</v>
      </c>
      <c r="B3" s="4">
        <f>IF('True_Odds_Calculator_3-way'!B4="","",'True_Odds_Calculator_3-way'!B4)</f>
        <v>3.58</v>
      </c>
      <c r="C3" s="4">
        <f>IF('True_Odds_Calculator_3-way'!C4="","",'True_Odds_Calculator_3-way'!C4)</f>
        <v>5.55</v>
      </c>
      <c r="D3" s="4">
        <f t="shared" ref="D3:D66" si="0">IF(A3="","",((1/A3)+(1/B3)+(1/C3))-1)</f>
        <v>3.0938360547299038E-2</v>
      </c>
      <c r="E3" s="4">
        <f t="shared" ref="E3:E66" si="1">IF(A3="","",(3*A3)/(3-($D3*A3)))</f>
        <v>1.7821633742658836</v>
      </c>
      <c r="F3" s="4">
        <f t="shared" ref="F3:F66" si="2">IF(B3="","",(3*B3)/(3-($D3*B3)))</f>
        <v>3.7172396589663861</v>
      </c>
      <c r="G3" s="4">
        <f t="shared" ref="G3:G66" si="3">IF(C3="","",(3*C3)/(3-($D3*C3)))</f>
        <v>5.8869449892066523</v>
      </c>
      <c r="I3" s="4">
        <f t="shared" ref="I3:I66" si="4">IF(A3="","",D3+1)</f>
        <v>1.030938360547299</v>
      </c>
    </row>
    <row r="4" spans="1:9" x14ac:dyDescent="0.2">
      <c r="A4" s="4">
        <f>IF('True_Odds_Calculator_3-way'!A5="","",'True_Odds_Calculator_3-way'!A5)</f>
        <v>6.29</v>
      </c>
      <c r="B4" s="4">
        <f>IF('True_Odds_Calculator_3-way'!B5="","",'True_Odds_Calculator_3-way'!B5)</f>
        <v>4.49</v>
      </c>
      <c r="C4" s="4">
        <f>IF('True_Odds_Calculator_3-way'!C5="","",'True_Odds_Calculator_3-way'!C5)</f>
        <v>1.54</v>
      </c>
      <c r="D4" s="4">
        <f t="shared" si="0"/>
        <v>3.1050310494827649E-2</v>
      </c>
      <c r="E4" s="4">
        <f t="shared" si="1"/>
        <v>6.7280077783428043</v>
      </c>
      <c r="F4" s="4">
        <f t="shared" si="2"/>
        <v>4.7088285124427749</v>
      </c>
      <c r="G4" s="4">
        <f t="shared" si="3"/>
        <v>1.5649438900964996</v>
      </c>
      <c r="I4" s="4">
        <f t="shared" si="4"/>
        <v>1.0310503104948276</v>
      </c>
    </row>
    <row r="5" spans="1:9" x14ac:dyDescent="0.2">
      <c r="A5" s="4">
        <f>IF('True_Odds_Calculator_3-way'!A6="","",'True_Odds_Calculator_3-way'!A6)</f>
        <v>4.16</v>
      </c>
      <c r="B5" s="4">
        <f>IF('True_Odds_Calculator_3-way'!B6="","",'True_Odds_Calculator_3-way'!B6)</f>
        <v>3.31</v>
      </c>
      <c r="C5" s="4">
        <f>IF('True_Odds_Calculator_3-way'!C6="","",'True_Odds_Calculator_3-way'!C6)</f>
        <v>2.06</v>
      </c>
      <c r="D5" s="4">
        <f t="shared" si="0"/>
        <v>2.7936312213876491E-2</v>
      </c>
      <c r="E5" s="4">
        <f t="shared" si="1"/>
        <v>4.3276458732213632</v>
      </c>
      <c r="F5" s="4">
        <f t="shared" si="2"/>
        <v>3.4152690583895509</v>
      </c>
      <c r="G5" s="4">
        <f t="shared" si="3"/>
        <v>2.1002897198900512</v>
      </c>
      <c r="I5" s="4">
        <f t="shared" si="4"/>
        <v>1.0279363122138765</v>
      </c>
    </row>
    <row r="6" spans="1:9" x14ac:dyDescent="0.2">
      <c r="A6" s="4">
        <f>IF('True_Odds_Calculator_3-way'!A7="","",'True_Odds_Calculator_3-way'!A7)</f>
        <v>1.21</v>
      </c>
      <c r="B6" s="4">
        <f>IF('True_Odds_Calculator_3-way'!B7="","",'True_Odds_Calculator_3-way'!B7)</f>
        <v>7.07</v>
      </c>
      <c r="C6" s="4">
        <f>IF('True_Odds_Calculator_3-way'!C7="","",'True_Odds_Calculator_3-way'!C7)</f>
        <v>14.79</v>
      </c>
      <c r="D6" s="4">
        <f t="shared" si="0"/>
        <v>3.5502248889307753E-2</v>
      </c>
      <c r="E6" s="4">
        <f t="shared" si="1"/>
        <v>1.2275779842482186</v>
      </c>
      <c r="F6" s="4">
        <f t="shared" si="2"/>
        <v>7.7155354460754637</v>
      </c>
      <c r="G6" s="4">
        <f t="shared" si="3"/>
        <v>17.92783961695455</v>
      </c>
      <c r="I6" s="4">
        <f t="shared" si="4"/>
        <v>1.0355022488893078</v>
      </c>
    </row>
    <row r="7" spans="1:9" x14ac:dyDescent="0.2">
      <c r="A7" s="4">
        <f>IF('True_Odds_Calculator_3-way'!A8="","",'True_Odds_Calculator_3-way'!A8)</f>
        <v>1.94</v>
      </c>
      <c r="B7" s="4">
        <f>IF('True_Odds_Calculator_3-way'!B8="","",'True_Odds_Calculator_3-way'!B8)</f>
        <v>3.36</v>
      </c>
      <c r="C7" s="4">
        <f>IF('True_Odds_Calculator_3-way'!C8="","",'True_Odds_Calculator_3-way'!C8)</f>
        <v>4.6100000000000003</v>
      </c>
      <c r="D7" s="4">
        <f t="shared" si="0"/>
        <v>3.0002704841133099E-2</v>
      </c>
      <c r="E7" s="4">
        <f t="shared" si="1"/>
        <v>1.9783841122294392</v>
      </c>
      <c r="F7" s="4">
        <f t="shared" si="2"/>
        <v>3.476832091051187</v>
      </c>
      <c r="G7" s="4">
        <f t="shared" si="3"/>
        <v>4.832812755312319</v>
      </c>
      <c r="I7" s="4">
        <f t="shared" si="4"/>
        <v>1.0300027048411331</v>
      </c>
    </row>
    <row r="8" spans="1:9" x14ac:dyDescent="0.2">
      <c r="A8" s="4">
        <f>IF('True_Odds_Calculator_3-way'!A9="","",'True_Odds_Calculator_3-way'!A9)</f>
        <v>1.67</v>
      </c>
      <c r="B8" s="4">
        <f>IF('True_Odds_Calculator_3-way'!B9="","",'True_Odds_Calculator_3-way'!B9)</f>
        <v>3.92</v>
      </c>
      <c r="C8" s="4">
        <f>IF('True_Odds_Calculator_3-way'!C9="","",'True_Odds_Calculator_3-way'!C9)</f>
        <v>5.68</v>
      </c>
      <c r="D8" s="4">
        <f t="shared" si="0"/>
        <v>2.9960774054076378E-2</v>
      </c>
      <c r="E8" s="4">
        <f t="shared" si="1"/>
        <v>1.6983249422923081</v>
      </c>
      <c r="F8" s="4">
        <f t="shared" si="2"/>
        <v>4.0797157506310997</v>
      </c>
      <c r="G8" s="4">
        <f t="shared" si="3"/>
        <v>6.0215784464278617</v>
      </c>
      <c r="I8" s="4">
        <f t="shared" si="4"/>
        <v>1.0299607740540764</v>
      </c>
    </row>
    <row r="9" spans="1:9" x14ac:dyDescent="0.2">
      <c r="A9" s="4">
        <f>IF('True_Odds_Calculator_3-way'!A10="","",'True_Odds_Calculator_3-way'!A10)</f>
        <v>2.54</v>
      </c>
      <c r="B9" s="4">
        <f>IF('True_Odds_Calculator_3-way'!B10="","",'True_Odds_Calculator_3-way'!B10)</f>
        <v>3.09</v>
      </c>
      <c r="C9" s="4">
        <f>IF('True_Odds_Calculator_3-way'!C10="","",'True_Odds_Calculator_3-way'!C10)</f>
        <v>3.23</v>
      </c>
      <c r="D9" s="4">
        <f t="shared" si="0"/>
        <v>2.6922906090644627E-2</v>
      </c>
      <c r="E9" s="4">
        <f t="shared" si="1"/>
        <v>2.5992491757741689</v>
      </c>
      <c r="F9" s="4">
        <f t="shared" si="2"/>
        <v>3.1781314711970428</v>
      </c>
      <c r="G9" s="4">
        <f t="shared" si="3"/>
        <v>3.3264230089841007</v>
      </c>
      <c r="I9" s="4">
        <f t="shared" si="4"/>
        <v>1.0269229060906446</v>
      </c>
    </row>
    <row r="10" spans="1:9" x14ac:dyDescent="0.2">
      <c r="A10" s="4">
        <f>IF('True_Odds_Calculator_3-way'!A11="","",'True_Odds_Calculator_3-way'!A11)</f>
        <v>2.69</v>
      </c>
      <c r="B10" s="4">
        <f>IF('True_Odds_Calculator_3-way'!B11="","",'True_Odds_Calculator_3-way'!B11)</f>
        <v>3.53</v>
      </c>
      <c r="C10" s="4">
        <f>IF('True_Odds_Calculator_3-way'!C11="","",'True_Odds_Calculator_3-way'!C11)</f>
        <v>2.68</v>
      </c>
      <c r="D10" s="4">
        <f t="shared" si="0"/>
        <v>2.8167659234289655E-2</v>
      </c>
      <c r="E10" s="4">
        <f t="shared" si="1"/>
        <v>2.7597017912133639</v>
      </c>
      <c r="F10" s="4">
        <f t="shared" si="2"/>
        <v>3.6510088386963733</v>
      </c>
      <c r="G10" s="4">
        <f t="shared" si="3"/>
        <v>2.7491778619701153</v>
      </c>
      <c r="I10" s="4">
        <f t="shared" si="4"/>
        <v>1.0281676592342897</v>
      </c>
    </row>
    <row r="11" spans="1:9" x14ac:dyDescent="0.2">
      <c r="A11" s="4">
        <f>IF('True_Odds_Calculator_3-way'!A12="","",'True_Odds_Calculator_3-way'!A12)</f>
        <v>20.38</v>
      </c>
      <c r="B11" s="4">
        <f>IF('True_Odds_Calculator_3-way'!B12="","",'True_Odds_Calculator_3-way'!B12)</f>
        <v>7</v>
      </c>
      <c r="C11" s="4">
        <f>IF('True_Odds_Calculator_3-way'!C12="","",'True_Odds_Calculator_3-way'!C12)</f>
        <v>1.1599999999999999</v>
      </c>
      <c r="D11" s="4">
        <f t="shared" si="0"/>
        <v>5.3993821818937748E-2</v>
      </c>
      <c r="E11" s="4">
        <f t="shared" si="1"/>
        <v>32.18562315232613</v>
      </c>
      <c r="F11" s="4">
        <f t="shared" si="2"/>
        <v>8.0090212172835695</v>
      </c>
      <c r="G11" s="4">
        <f t="shared" si="3"/>
        <v>1.1847344245770379</v>
      </c>
      <c r="I11" s="4">
        <f t="shared" si="4"/>
        <v>1.0539938218189377</v>
      </c>
    </row>
    <row r="12" spans="1:9" x14ac:dyDescent="0.2">
      <c r="A12" s="4">
        <f>IF('True_Odds_Calculator_3-way'!A13="","",'True_Odds_Calculator_3-way'!A13)</f>
        <v>36</v>
      </c>
      <c r="B12" s="4">
        <f>IF('True_Odds_Calculator_3-way'!B13="","",'True_Odds_Calculator_3-way'!B13)</f>
        <v>12</v>
      </c>
      <c r="C12" s="4">
        <f>IF('True_Odds_Calculator_3-way'!C13="","",'True_Odds_Calculator_3-way'!C13)</f>
        <v>1.1000000000000001</v>
      </c>
      <c r="D12" s="4">
        <f t="shared" si="0"/>
        <v>2.020202020202011E-2</v>
      </c>
      <c r="E12" s="4">
        <f t="shared" si="1"/>
        <v>47.519999999999932</v>
      </c>
      <c r="F12" s="4">
        <f t="shared" si="2"/>
        <v>13.054945054945049</v>
      </c>
      <c r="G12" s="4">
        <f t="shared" si="3"/>
        <v>1.1082089552238807</v>
      </c>
      <c r="I12" s="4">
        <f t="shared" si="4"/>
        <v>1.0202020202020201</v>
      </c>
    </row>
    <row r="13" spans="1:9" x14ac:dyDescent="0.2">
      <c r="A13" s="4">
        <f>IF('True_Odds_Calculator_3-way'!A14="","",'True_Odds_Calculator_3-way'!A14)</f>
        <v>1.59</v>
      </c>
      <c r="B13" s="4">
        <f>IF('True_Odds_Calculator_3-way'!B14="","",'True_Odds_Calculator_3-way'!B14)</f>
        <v>4</v>
      </c>
      <c r="C13" s="4">
        <f>IF('True_Odds_Calculator_3-way'!C14="","",'True_Odds_Calculator_3-way'!C14)</f>
        <v>5.82</v>
      </c>
      <c r="D13" s="4">
        <f t="shared" si="0"/>
        <v>5.0752123451987208E-2</v>
      </c>
      <c r="E13" s="4">
        <f t="shared" si="1"/>
        <v>1.6339510369121297</v>
      </c>
      <c r="F13" s="4">
        <f t="shared" si="2"/>
        <v>4.290324076220501</v>
      </c>
      <c r="G13" s="4">
        <f t="shared" si="3"/>
        <v>6.4556140779238884</v>
      </c>
      <c r="I13" s="4">
        <f t="shared" si="4"/>
        <v>1.0507521234519872</v>
      </c>
    </row>
    <row r="14" spans="1:9" x14ac:dyDescent="0.2">
      <c r="A14" s="4">
        <f>IF('True_Odds_Calculator_3-way'!A15="","",'True_Odds_Calculator_3-way'!A15)</f>
        <v>2.59</v>
      </c>
      <c r="B14" s="4">
        <f>IF('True_Odds_Calculator_3-way'!B15="","",'True_Odds_Calculator_3-way'!B15)</f>
        <v>2.95</v>
      </c>
      <c r="C14" s="4">
        <f>IF('True_Odds_Calculator_3-way'!C15="","",'True_Odds_Calculator_3-way'!C15)</f>
        <v>3.14</v>
      </c>
      <c r="D14" s="4">
        <f t="shared" si="0"/>
        <v>4.3554774527461593E-2</v>
      </c>
      <c r="E14" s="4">
        <f t="shared" si="1"/>
        <v>2.691195094837846</v>
      </c>
      <c r="F14" s="4">
        <f t="shared" si="2"/>
        <v>3.0819984866956402</v>
      </c>
      <c r="G14" s="4">
        <f t="shared" si="3"/>
        <v>3.2899814733296857</v>
      </c>
      <c r="I14" s="4">
        <f t="shared" si="4"/>
        <v>1.0435547745274616</v>
      </c>
    </row>
    <row r="15" spans="1:9" x14ac:dyDescent="0.2">
      <c r="A15" s="4">
        <f>IF('True_Odds_Calculator_3-way'!A16="","",'True_Odds_Calculator_3-way'!A16)</f>
        <v>2.23</v>
      </c>
      <c r="B15" s="4">
        <f>IF('True_Odds_Calculator_3-way'!B16="","",'True_Odds_Calculator_3-way'!B16)</f>
        <v>3.07</v>
      </c>
      <c r="C15" s="4">
        <f>IF('True_Odds_Calculator_3-way'!C16="","",'True_Odds_Calculator_3-way'!C16)</f>
        <v>3.7</v>
      </c>
      <c r="D15" s="4">
        <f t="shared" si="0"/>
        <v>4.4433662566614185E-2</v>
      </c>
      <c r="E15" s="4">
        <f t="shared" si="1"/>
        <v>2.306170559310404</v>
      </c>
      <c r="F15" s="4">
        <f t="shared" si="2"/>
        <v>3.2162440582931646</v>
      </c>
      <c r="G15" s="4">
        <f t="shared" si="3"/>
        <v>3.9145217297686017</v>
      </c>
      <c r="I15" s="4">
        <f t="shared" si="4"/>
        <v>1.0444336625666142</v>
      </c>
    </row>
    <row r="16" spans="1:9" x14ac:dyDescent="0.2">
      <c r="A16" s="4">
        <f>IF('True_Odds_Calculator_3-way'!A17="","",'True_Odds_Calculator_3-way'!A17)</f>
        <v>2.56</v>
      </c>
      <c r="B16" s="4">
        <f>IF('True_Odds_Calculator_3-way'!B17="","",'True_Odds_Calculator_3-way'!B17)</f>
        <v>3.19</v>
      </c>
      <c r="C16" s="4">
        <f>IF('True_Odds_Calculator_3-way'!C17="","",'True_Odds_Calculator_3-way'!C17)</f>
        <v>2.95</v>
      </c>
      <c r="D16" s="4">
        <f t="shared" si="0"/>
        <v>4.3087674671909104E-2</v>
      </c>
      <c r="E16" s="4">
        <f t="shared" si="1"/>
        <v>2.6577194239207342</v>
      </c>
      <c r="F16" s="4">
        <f t="shared" si="2"/>
        <v>3.3431726738575946</v>
      </c>
      <c r="G16" s="4">
        <f t="shared" si="3"/>
        <v>3.0805202466372119</v>
      </c>
      <c r="I16" s="4">
        <f t="shared" si="4"/>
        <v>1.0430876746719091</v>
      </c>
    </row>
    <row r="17" spans="1:9" x14ac:dyDescent="0.2">
      <c r="A17" s="4">
        <f>IF('True_Odds_Calculator_3-way'!A18="","",'True_Odds_Calculator_3-way'!A18)</f>
        <v>3.46</v>
      </c>
      <c r="B17" s="4">
        <f>IF('True_Odds_Calculator_3-way'!B18="","",'True_Odds_Calculator_3-way'!B18)</f>
        <v>3.08</v>
      </c>
      <c r="C17" s="4">
        <f>IF('True_Odds_Calculator_3-way'!C18="","",'True_Odds_Calculator_3-way'!C18)</f>
        <v>2.3199999999999998</v>
      </c>
      <c r="D17" s="4">
        <f t="shared" si="0"/>
        <v>4.4727148474407841E-2</v>
      </c>
      <c r="E17" s="4">
        <f t="shared" si="1"/>
        <v>3.6481931806913743</v>
      </c>
      <c r="F17" s="4">
        <f t="shared" si="2"/>
        <v>3.228240386744718</v>
      </c>
      <c r="G17" s="4">
        <f t="shared" si="3"/>
        <v>2.4031215591621926</v>
      </c>
      <c r="I17" s="4">
        <f t="shared" si="4"/>
        <v>1.0447271484744078</v>
      </c>
    </row>
    <row r="18" spans="1:9" x14ac:dyDescent="0.2">
      <c r="A18" s="4">
        <f>IF('True_Odds_Calculator_3-way'!A19="","",'True_Odds_Calculator_3-way'!A19)</f>
        <v>1.91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4.3600000000000003</v>
      </c>
      <c r="D18" s="4">
        <f t="shared" si="0"/>
        <v>2.9926317838528949E-2</v>
      </c>
      <c r="E18" s="4">
        <f t="shared" si="1"/>
        <v>1.947098236029273</v>
      </c>
      <c r="F18" s="4">
        <f t="shared" si="2"/>
        <v>3.7448573142633923</v>
      </c>
      <c r="G18" s="4">
        <f t="shared" si="3"/>
        <v>4.5582516528657475</v>
      </c>
      <c r="I18" s="4">
        <f t="shared" si="4"/>
        <v>1.0299263178385289</v>
      </c>
    </row>
    <row r="19" spans="1:9" x14ac:dyDescent="0.2">
      <c r="A19" s="4">
        <f>IF('True_Odds_Calculator_3-way'!A20="","",'True_Odds_Calculator_3-way'!A20)</f>
        <v>1.35</v>
      </c>
      <c r="B19" s="4">
        <f>IF('True_Odds_Calculator_3-way'!B20="","",'True_Odds_Calculator_3-way'!B20)</f>
        <v>5.31</v>
      </c>
      <c r="C19" s="4">
        <f>IF('True_Odds_Calculator_3-way'!C20="","",'True_Odds_Calculator_3-way'!C20)</f>
        <v>9.4600000000000009</v>
      </c>
      <c r="D19" s="4">
        <f t="shared" si="0"/>
        <v>3.4772903121346177E-2</v>
      </c>
      <c r="E19" s="4">
        <f t="shared" si="1"/>
        <v>1.3714603459855761</v>
      </c>
      <c r="F19" s="4">
        <f t="shared" si="2"/>
        <v>5.6582544637158048</v>
      </c>
      <c r="G19" s="4">
        <f t="shared" si="3"/>
        <v>10.625041715824752</v>
      </c>
      <c r="I19" s="4">
        <f t="shared" si="4"/>
        <v>1.0347729031213462</v>
      </c>
    </row>
    <row r="20" spans="1:9" x14ac:dyDescent="0.2">
      <c r="A20" s="4">
        <f>IF('True_Odds_Calculator_3-way'!A21="","",'True_Odds_Calculator_3-way'!A21)</f>
        <v>2.2200000000000002</v>
      </c>
      <c r="B20" s="4">
        <f>IF('True_Odds_Calculator_3-way'!B21="","",'True_Odds_Calculator_3-way'!B21)</f>
        <v>3.64</v>
      </c>
      <c r="C20" s="4">
        <f>IF('True_Odds_Calculator_3-way'!C21="","",'True_Odds_Calculator_3-way'!C21)</f>
        <v>3.3</v>
      </c>
      <c r="D20" s="4">
        <f t="shared" si="0"/>
        <v>2.8206028206028133E-2</v>
      </c>
      <c r="E20" s="4">
        <f t="shared" si="1"/>
        <v>2.2673246449366053</v>
      </c>
      <c r="F20" s="4">
        <f t="shared" si="2"/>
        <v>3.7689872344274709</v>
      </c>
      <c r="G20" s="4">
        <f t="shared" si="3"/>
        <v>3.4056663533450484</v>
      </c>
      <c r="I20" s="4">
        <f t="shared" si="4"/>
        <v>1.0282060282060281</v>
      </c>
    </row>
    <row r="21" spans="1:9" x14ac:dyDescent="0.2">
      <c r="A21" s="4">
        <f>IF('True_Odds_Calculator_3-way'!A22="","",'True_Odds_Calculator_3-way'!A22)</f>
        <v>3.89</v>
      </c>
      <c r="B21" s="4">
        <f>IF('True_Odds_Calculator_3-way'!B22="","",'True_Odds_Calculator_3-way'!B22)</f>
        <v>3.49</v>
      </c>
      <c r="C21" s="4">
        <f>IF('True_Odds_Calculator_3-way'!C22="","",'True_Odds_Calculator_3-way'!C22)</f>
        <v>2.04</v>
      </c>
      <c r="D21" s="4">
        <f t="shared" si="0"/>
        <v>3.3798438461130731E-2</v>
      </c>
      <c r="E21" s="4">
        <f t="shared" si="1"/>
        <v>4.0682942507627766</v>
      </c>
      <c r="F21" s="4">
        <f t="shared" si="2"/>
        <v>3.6328390541208453</v>
      </c>
      <c r="G21" s="4">
        <f t="shared" si="3"/>
        <v>2.0879881013998607</v>
      </c>
      <c r="I21" s="4">
        <f t="shared" si="4"/>
        <v>1.0337984384611307</v>
      </c>
    </row>
    <row r="22" spans="1:9" x14ac:dyDescent="0.2">
      <c r="A22" s="4">
        <f>IF('True_Odds_Calculator_3-way'!A23="","",'True_Odds_Calculator_3-way'!A23)</f>
        <v>2.65</v>
      </c>
      <c r="B22" s="4">
        <f>IF('True_Odds_Calculator_3-way'!B23="","",'True_Odds_Calculator_3-way'!B23)</f>
        <v>3.2</v>
      </c>
      <c r="C22" s="4">
        <f>IF('True_Odds_Calculator_3-way'!C23="","",'True_Odds_Calculator_3-way'!C23)</f>
        <v>2.91</v>
      </c>
      <c r="D22" s="4">
        <f t="shared" si="0"/>
        <v>3.3501102249886561E-2</v>
      </c>
      <c r="E22" s="4">
        <f t="shared" si="1"/>
        <v>2.7308119353874867</v>
      </c>
      <c r="F22" s="4">
        <f t="shared" si="2"/>
        <v>3.3185881171608145</v>
      </c>
      <c r="G22" s="4">
        <f t="shared" si="3"/>
        <v>3.0077397179573646</v>
      </c>
      <c r="I22" s="4">
        <f t="shared" si="4"/>
        <v>1.0335011022498866</v>
      </c>
    </row>
    <row r="23" spans="1:9" x14ac:dyDescent="0.2">
      <c r="A23" s="4">
        <f>IF('True_Odds_Calculator_3-way'!A24="","",'True_Odds_Calculator_3-way'!A24)</f>
        <v>2.06</v>
      </c>
      <c r="B23" s="4">
        <f>IF('True_Odds_Calculator_3-way'!B24="","",'True_Odds_Calculator_3-way'!B24)</f>
        <v>3.18</v>
      </c>
      <c r="C23" s="4">
        <f>IF('True_Odds_Calculator_3-way'!C24="","",'True_Odds_Calculator_3-way'!C24)</f>
        <v>4.2699999999999996</v>
      </c>
      <c r="D23" s="4">
        <f t="shared" si="0"/>
        <v>3.4094339479640912E-2</v>
      </c>
      <c r="E23" s="4">
        <f t="shared" si="1"/>
        <v>2.1093837240834548</v>
      </c>
      <c r="F23" s="4">
        <f t="shared" si="2"/>
        <v>3.299234328118088</v>
      </c>
      <c r="G23" s="4">
        <f t="shared" si="3"/>
        <v>4.4877813000635971</v>
      </c>
      <c r="I23" s="4">
        <f t="shared" si="4"/>
        <v>1.0340943394796409</v>
      </c>
    </row>
    <row r="24" spans="1:9" x14ac:dyDescent="0.2">
      <c r="A24" s="4">
        <f>IF('True_Odds_Calculator_3-way'!A25="","",'True_Odds_Calculator_3-way'!A25)</f>
        <v>1.92</v>
      </c>
      <c r="B24" s="4">
        <f>IF('True_Odds_Calculator_3-way'!B25="","",'True_Odds_Calculator_3-way'!B25)</f>
        <v>3.5</v>
      </c>
      <c r="C24" s="4">
        <f>IF('True_Odds_Calculator_3-way'!C25="","",'True_Odds_Calculator_3-way'!C25)</f>
        <v>4.41</v>
      </c>
      <c r="D24" s="4">
        <f t="shared" si="0"/>
        <v>3.3304988662131496E-2</v>
      </c>
      <c r="E24" s="4">
        <f t="shared" si="1"/>
        <v>1.9618164967562557</v>
      </c>
      <c r="F24" s="4">
        <f t="shared" si="2"/>
        <v>3.6414932048856015</v>
      </c>
      <c r="G24" s="4">
        <f t="shared" si="3"/>
        <v>4.6370208105147865</v>
      </c>
      <c r="I24" s="4">
        <f t="shared" si="4"/>
        <v>1.0333049886621315</v>
      </c>
    </row>
    <row r="25" spans="1:9" x14ac:dyDescent="0.2">
      <c r="A25" s="4">
        <f>IF('True_Odds_Calculator_3-way'!A26="","",'True_Odds_Calculator_3-way'!A26)</f>
        <v>1.63</v>
      </c>
      <c r="B25" s="4">
        <f>IF('True_Odds_Calculator_3-way'!B26="","",'True_Odds_Calculator_3-way'!B26)</f>
        <v>3.83</v>
      </c>
      <c r="C25" s="4">
        <f>IF('True_Odds_Calculator_3-way'!C26="","",'True_Odds_Calculator_3-way'!C26)</f>
        <v>6.43</v>
      </c>
      <c r="D25" s="4">
        <f t="shared" si="0"/>
        <v>3.0114533593832871E-2</v>
      </c>
      <c r="E25" s="4">
        <f t="shared" si="1"/>
        <v>1.6571140816057695</v>
      </c>
      <c r="F25" s="4">
        <f t="shared" si="2"/>
        <v>3.9831365489148634</v>
      </c>
      <c r="G25" s="4">
        <f t="shared" si="3"/>
        <v>6.8736639652161342</v>
      </c>
      <c r="I25" s="4">
        <f t="shared" si="4"/>
        <v>1.0301145335938329</v>
      </c>
    </row>
    <row r="26" spans="1:9" x14ac:dyDescent="0.2">
      <c r="A26" s="4">
        <f>IF('True_Odds_Calculator_3-way'!A27="","",'True_Odds_Calculator_3-way'!A27)</f>
        <v>1.83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4.67</v>
      </c>
      <c r="D26" s="4">
        <f t="shared" si="0"/>
        <v>2.8677364489636092E-2</v>
      </c>
      <c r="E26" s="4">
        <f t="shared" si="1"/>
        <v>1.8625825141669816</v>
      </c>
      <c r="F26" s="4">
        <f t="shared" si="2"/>
        <v>3.8679124417325839</v>
      </c>
      <c r="G26" s="4">
        <f t="shared" si="3"/>
        <v>4.8882152950437989</v>
      </c>
      <c r="I26" s="4">
        <f t="shared" si="4"/>
        <v>1.0286773644896361</v>
      </c>
    </row>
    <row r="27" spans="1:9" x14ac:dyDescent="0.2">
      <c r="A27" s="4">
        <f>IF('True_Odds_Calculator_3-way'!A28="","",'True_Odds_Calculator_3-way'!A28)</f>
        <v>1.64</v>
      </c>
      <c r="B27" s="4">
        <f>IF('True_Odds_Calculator_3-way'!B28="","",'True_Odds_Calculator_3-way'!B28)</f>
        <v>3.83</v>
      </c>
      <c r="C27" s="4">
        <f>IF('True_Odds_Calculator_3-way'!C28="","",'True_Odds_Calculator_3-way'!C28)</f>
        <v>5.78</v>
      </c>
      <c r="D27" s="4">
        <f t="shared" si="0"/>
        <v>4.3863083927938362E-2</v>
      </c>
      <c r="E27" s="4">
        <f t="shared" si="1"/>
        <v>1.6802908299410537</v>
      </c>
      <c r="F27" s="4">
        <f t="shared" si="2"/>
        <v>4.0571971026706661</v>
      </c>
      <c r="G27" s="4">
        <f t="shared" si="3"/>
        <v>6.3135556985928361</v>
      </c>
      <c r="I27" s="4">
        <f t="shared" si="4"/>
        <v>1.0438630839279384</v>
      </c>
    </row>
    <row r="28" spans="1:9" x14ac:dyDescent="0.2">
      <c r="A28" s="4">
        <f>IF('True_Odds_Calculator_3-way'!A29="","",'True_Odds_Calculator_3-way'!A29)</f>
        <v>2.37</v>
      </c>
      <c r="B28" s="4">
        <f>IF('True_Odds_Calculator_3-way'!B29="","",'True_Odds_Calculator_3-way'!B29)</f>
        <v>3.25</v>
      </c>
      <c r="C28" s="4">
        <f>IF('True_Odds_Calculator_3-way'!C29="","",'True_Odds_Calculator_3-way'!C29)</f>
        <v>3.35</v>
      </c>
      <c r="D28" s="4">
        <f t="shared" si="0"/>
        <v>2.8140698648916995E-2</v>
      </c>
      <c r="E28" s="4">
        <f t="shared" si="1"/>
        <v>2.4238857728843679</v>
      </c>
      <c r="F28" s="4">
        <f t="shared" si="2"/>
        <v>3.3521941766492183</v>
      </c>
      <c r="G28" s="4">
        <f t="shared" si="3"/>
        <v>3.4586849556830175</v>
      </c>
      <c r="I28" s="4">
        <f t="shared" si="4"/>
        <v>1.028140698648917</v>
      </c>
    </row>
    <row r="29" spans="1:9" x14ac:dyDescent="0.2">
      <c r="A29" s="4">
        <f>IF('True_Odds_Calculator_3-way'!A30="","",'True_Odds_Calculator_3-way'!A30)</f>
        <v>2.69</v>
      </c>
      <c r="B29" s="4">
        <f>IF('True_Odds_Calculator_3-way'!B30="","",'True_Odds_Calculator_3-way'!B30)</f>
        <v>3.04</v>
      </c>
      <c r="C29" s="4">
        <f>IF('True_Odds_Calculator_3-way'!C30="","",'True_Odds_Calculator_3-way'!C30)</f>
        <v>3.06</v>
      </c>
      <c r="D29" s="4">
        <f t="shared" si="0"/>
        <v>2.7491965937878504E-2</v>
      </c>
      <c r="E29" s="4">
        <f t="shared" si="1"/>
        <v>2.7579875070795472</v>
      </c>
      <c r="F29" s="4">
        <f t="shared" si="2"/>
        <v>3.1271168648705574</v>
      </c>
      <c r="G29" s="4">
        <f t="shared" si="3"/>
        <v>3.1482835543229952</v>
      </c>
      <c r="I29" s="4">
        <f t="shared" si="4"/>
        <v>1.0274919659378785</v>
      </c>
    </row>
    <row r="30" spans="1: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3.67</v>
      </c>
      <c r="C30" s="4">
        <f>IF('True_Odds_Calculator_3-way'!C31="","",'True_Odds_Calculator_3-way'!C31)</f>
        <v>3.79</v>
      </c>
      <c r="D30" s="4">
        <f t="shared" si="0"/>
        <v>2.8942644215184554E-2</v>
      </c>
      <c r="E30" s="4">
        <f t="shared" si="1"/>
        <v>2.0705507478866334</v>
      </c>
      <c r="F30" s="4">
        <f t="shared" si="2"/>
        <v>3.8047115239891482</v>
      </c>
      <c r="G30" s="4">
        <f t="shared" si="3"/>
        <v>3.9338376550794254</v>
      </c>
      <c r="I30" s="4">
        <f t="shared" si="4"/>
        <v>1.0289426442151846</v>
      </c>
    </row>
    <row r="31" spans="1:9" x14ac:dyDescent="0.2">
      <c r="A31" s="4">
        <f>IF('True_Odds_Calculator_3-way'!A32="","",'True_Odds_Calculator_3-way'!A32)</f>
        <v>1.94</v>
      </c>
      <c r="B31" s="4">
        <f>IF('True_Odds_Calculator_3-way'!B32="","",'True_Odds_Calculator_3-way'!B32)</f>
        <v>3.68</v>
      </c>
      <c r="C31" s="4">
        <f>IF('True_Odds_Calculator_3-way'!C32="","",'True_Odds_Calculator_3-way'!C32)</f>
        <v>4.13</v>
      </c>
      <c r="D31" s="4">
        <f t="shared" si="0"/>
        <v>2.9333798565882807E-2</v>
      </c>
      <c r="E31" s="4">
        <f t="shared" si="1"/>
        <v>1.9775117964790578</v>
      </c>
      <c r="F31" s="4">
        <f t="shared" si="2"/>
        <v>3.8173592472471598</v>
      </c>
      <c r="G31" s="4">
        <f t="shared" si="3"/>
        <v>4.3037997545431521</v>
      </c>
      <c r="I31" s="4">
        <f t="shared" si="4"/>
        <v>1.0293337985658828</v>
      </c>
    </row>
    <row r="32" spans="1:9" x14ac:dyDescent="0.2">
      <c r="A32" s="4">
        <f>IF('True_Odds_Calculator_3-way'!A33="","",'True_Odds_Calculator_3-way'!A33)</f>
        <v>1.69</v>
      </c>
      <c r="B32" s="4">
        <f>IF('True_Odds_Calculator_3-way'!B33="","",'True_Odds_Calculator_3-way'!B33)</f>
        <v>4.0199999999999996</v>
      </c>
      <c r="C32" s="4">
        <f>IF('True_Odds_Calculator_3-way'!C33="","",'True_Odds_Calculator_3-way'!C33)</f>
        <v>5.26</v>
      </c>
      <c r="D32" s="4">
        <f t="shared" si="0"/>
        <v>3.0586263677898406E-2</v>
      </c>
      <c r="E32" s="4">
        <f t="shared" si="1"/>
        <v>1.7196296695286377</v>
      </c>
      <c r="F32" s="4">
        <f t="shared" si="2"/>
        <v>4.1918035558526494</v>
      </c>
      <c r="G32" s="4">
        <f t="shared" si="3"/>
        <v>5.5580675793124881</v>
      </c>
      <c r="I32" s="4">
        <f t="shared" si="4"/>
        <v>1.0305862636778984</v>
      </c>
    </row>
    <row r="33" spans="1:9" x14ac:dyDescent="0.2">
      <c r="A33" s="4">
        <f>IF('True_Odds_Calculator_3-way'!A34="","",'True_Odds_Calculator_3-way'!A34)</f>
        <v>1.83</v>
      </c>
      <c r="B33" s="4">
        <f>IF('True_Odds_Calculator_3-way'!B34="","",'True_Odds_Calculator_3-way'!B34)</f>
        <v>3.77</v>
      </c>
      <c r="C33" s="4">
        <f>IF('True_Odds_Calculator_3-way'!C34="","",'True_Odds_Calculator_3-way'!C34)</f>
        <v>4.38</v>
      </c>
      <c r="D33" s="4">
        <f t="shared" si="0"/>
        <v>4.001057910471939E-2</v>
      </c>
      <c r="E33" s="4">
        <f t="shared" si="1"/>
        <v>1.8757811653260363</v>
      </c>
      <c r="F33" s="4">
        <f t="shared" si="2"/>
        <v>3.9695908746613737</v>
      </c>
      <c r="G33" s="4">
        <f t="shared" si="3"/>
        <v>4.6517330589527299</v>
      </c>
      <c r="I33" s="4">
        <f t="shared" si="4"/>
        <v>1.0400105791047194</v>
      </c>
    </row>
    <row r="34" spans="1:9" x14ac:dyDescent="0.2">
      <c r="A34" s="4">
        <f>IF('True_Odds_Calculator_3-way'!A35="","",'True_Odds_Calculator_3-way'!A35)</f>
        <v>1.74</v>
      </c>
      <c r="B34" s="4">
        <f>IF('True_Odds_Calculator_3-way'!B35="","",'True_Odds_Calculator_3-way'!B35)</f>
        <v>3.68</v>
      </c>
      <c r="C34" s="4">
        <f>IF('True_Odds_Calculator_3-way'!C35="","",'True_Odds_Calculator_3-way'!C35)</f>
        <v>5.08</v>
      </c>
      <c r="D34" s="4">
        <f t="shared" si="0"/>
        <v>4.3302167813730863E-2</v>
      </c>
      <c r="E34" s="4">
        <f t="shared" si="1"/>
        <v>1.784826373667536</v>
      </c>
      <c r="F34" s="4">
        <f t="shared" si="2"/>
        <v>3.8864371484137039</v>
      </c>
      <c r="G34" s="4">
        <f t="shared" si="3"/>
        <v>5.4819651148785775</v>
      </c>
      <c r="I34" s="4">
        <f t="shared" si="4"/>
        <v>1.0433021678137309</v>
      </c>
    </row>
    <row r="35" spans="1:9" x14ac:dyDescent="0.2">
      <c r="A35" s="4">
        <f>IF('True_Odds_Calculator_3-way'!A36="","",'True_Odds_Calculator_3-way'!A36)</f>
        <v>2.1</v>
      </c>
      <c r="B35" s="4">
        <f>IF('True_Odds_Calculator_3-way'!B36="","",'True_Odds_Calculator_3-way'!B36)</f>
        <v>3.38</v>
      </c>
      <c r="C35" s="4">
        <f>IF('True_Odds_Calculator_3-way'!C36="","",'True_Odds_Calculator_3-way'!C36)</f>
        <v>3.73</v>
      </c>
      <c r="D35" s="4">
        <f t="shared" si="0"/>
        <v>4.0144979101464973E-2</v>
      </c>
      <c r="E35" s="4">
        <f t="shared" si="1"/>
        <v>2.1607194253215649</v>
      </c>
      <c r="F35" s="4">
        <f t="shared" si="2"/>
        <v>3.5401196462493103</v>
      </c>
      <c r="G35" s="4">
        <f t="shared" si="3"/>
        <v>3.9259586953577501</v>
      </c>
      <c r="I35" s="4">
        <f t="shared" si="4"/>
        <v>1.040144979101465</v>
      </c>
    </row>
    <row r="36" spans="1:9" x14ac:dyDescent="0.2">
      <c r="A36" s="4">
        <f>IF('True_Odds_Calculator_3-way'!A37="","",'True_Odds_Calculator_3-way'!A37)</f>
        <v>2.39</v>
      </c>
      <c r="B36" s="4">
        <f>IF('True_Odds_Calculator_3-way'!B37="","",'True_Odds_Calculator_3-way'!B37)</f>
        <v>2.95</v>
      </c>
      <c r="C36" s="4">
        <f>IF('True_Odds_Calculator_3-way'!C37="","",'True_Odds_Calculator_3-way'!C37)</f>
        <v>3.36</v>
      </c>
      <c r="D36" s="4">
        <f t="shared" si="0"/>
        <v>5.5012140307509449E-2</v>
      </c>
      <c r="E36" s="4">
        <f t="shared" si="1"/>
        <v>2.4995459466151395</v>
      </c>
      <c r="F36" s="4">
        <f t="shared" si="2"/>
        <v>3.1187073185073895</v>
      </c>
      <c r="G36" s="4">
        <f t="shared" si="3"/>
        <v>3.5806145419149669</v>
      </c>
      <c r="I36" s="4">
        <f t="shared" si="4"/>
        <v>1.0550121403075094</v>
      </c>
    </row>
    <row r="37" spans="1:9" x14ac:dyDescent="0.2">
      <c r="A37" s="4">
        <f>IF('True_Odds_Calculator_3-way'!A38="","",'True_Odds_Calculator_3-way'!A38)</f>
        <v>2.59</v>
      </c>
      <c r="B37" s="4">
        <f>IF('True_Odds_Calculator_3-way'!B38="","",'True_Odds_Calculator_3-way'!B38)</f>
        <v>2.92</v>
      </c>
      <c r="C37" s="4">
        <f>IF('True_Odds_Calculator_3-way'!C38="","",'True_Odds_Calculator_3-way'!C38)</f>
        <v>3.06</v>
      </c>
      <c r="D37" s="4">
        <f t="shared" si="0"/>
        <v>5.5363525145958548E-2</v>
      </c>
      <c r="E37" s="4">
        <f t="shared" si="1"/>
        <v>2.7200087383162623</v>
      </c>
      <c r="F37" s="4">
        <f t="shared" si="2"/>
        <v>3.0863126366750109</v>
      </c>
      <c r="G37" s="4">
        <f t="shared" si="3"/>
        <v>3.2431428575699499</v>
      </c>
      <c r="I37" s="4">
        <f t="shared" si="4"/>
        <v>1.0553635251459585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2.61</v>
      </c>
      <c r="B40" s="4">
        <f>IF('True_Odds_Calculator_3-way'!B39="","",'True_Odds_Calculator_3-way'!B39)</f>
        <v>3.1</v>
      </c>
      <c r="C40" s="4">
        <f>IF('True_Odds_Calculator_3-way'!C39="","",'True_Odds_Calculator_3-way'!C39)</f>
        <v>3.05</v>
      </c>
      <c r="D40" s="4">
        <f t="shared" si="0"/>
        <v>3.3591260072414197E-2</v>
      </c>
      <c r="E40" s="4">
        <f t="shared" si="1"/>
        <v>2.6885718903038023</v>
      </c>
      <c r="F40" s="4">
        <f t="shared" si="2"/>
        <v>3.2114733511043254</v>
      </c>
      <c r="G40" s="4">
        <f t="shared" si="3"/>
        <v>3.1578438878947965</v>
      </c>
      <c r="I40" s="4">
        <f t="shared" si="4"/>
        <v>1.0335912600724142</v>
      </c>
    </row>
    <row r="41" spans="1:9" x14ac:dyDescent="0.2">
      <c r="A41" s="4">
        <f>IF('True_Odds_Calculator_3-way'!A40="","",'True_Odds_Calculator_3-way'!A40)</f>
        <v>1.73</v>
      </c>
      <c r="B41" s="4">
        <f>IF('True_Odds_Calculator_3-way'!B40="","",'True_Odds_Calculator_3-way'!B40)</f>
        <v>3.66</v>
      </c>
      <c r="C41" s="4">
        <f>IF('True_Odds_Calculator_3-way'!C40="","",'True_Odds_Calculator_3-way'!C40)</f>
        <v>5.07</v>
      </c>
      <c r="D41" s="4">
        <f t="shared" si="0"/>
        <v>4.8497384573892077E-2</v>
      </c>
      <c r="E41" s="4">
        <f t="shared" si="1"/>
        <v>1.7797746462568942</v>
      </c>
      <c r="F41" s="4">
        <f t="shared" si="2"/>
        <v>3.8901688797890293</v>
      </c>
      <c r="G41" s="4">
        <f t="shared" si="3"/>
        <v>5.5226386679699875</v>
      </c>
      <c r="I41" s="4">
        <f t="shared" si="4"/>
        <v>1.0484973845738921</v>
      </c>
    </row>
    <row r="42" spans="1:9" x14ac:dyDescent="0.2">
      <c r="A42" s="4">
        <f>IF('True_Odds_Calculator_3-way'!A41="","",'True_Odds_Calculator_3-way'!A41)</f>
        <v>1.93</v>
      </c>
      <c r="B42" s="4">
        <f>IF('True_Odds_Calculator_3-way'!B41="","",'True_Odds_Calculator_3-way'!B41)</f>
        <v>3.6</v>
      </c>
      <c r="C42" s="4">
        <f>IF('True_Odds_Calculator_3-way'!C41="","",'True_Odds_Calculator_3-way'!C41)</f>
        <v>4.0199999999999996</v>
      </c>
      <c r="D42" s="4">
        <f t="shared" si="0"/>
        <v>4.4668711709157316E-2</v>
      </c>
      <c r="E42" s="4">
        <f t="shared" si="1"/>
        <v>1.9871031266096193</v>
      </c>
      <c r="F42" s="4">
        <f t="shared" si="2"/>
        <v>3.8038982829251298</v>
      </c>
      <c r="G42" s="4">
        <f t="shared" si="3"/>
        <v>4.2759410421119028</v>
      </c>
      <c r="I42" s="4">
        <f t="shared" si="4"/>
        <v>1.0446687117091573</v>
      </c>
    </row>
    <row r="43" spans="1:9" x14ac:dyDescent="0.2">
      <c r="A43" s="4">
        <f>IF('True_Odds_Calculator_3-way'!A42="","",'True_Odds_Calculator_3-way'!A42)</f>
        <v>1.55</v>
      </c>
      <c r="B43" s="4">
        <f>IF('True_Odds_Calculator_3-way'!B42="","",'True_Odds_Calculator_3-way'!B42)</f>
        <v>4.3499999999999996</v>
      </c>
      <c r="C43" s="4">
        <f>IF('True_Odds_Calculator_3-way'!C42="","",'True_Odds_Calculator_3-way'!C42)</f>
        <v>5.67</v>
      </c>
      <c r="D43" s="4">
        <f t="shared" si="0"/>
        <v>5.1413190827354738E-2</v>
      </c>
      <c r="E43" s="4">
        <f t="shared" si="1"/>
        <v>1.5922969512887182</v>
      </c>
      <c r="F43" s="4">
        <f t="shared" si="2"/>
        <v>4.7004115782905513</v>
      </c>
      <c r="G43" s="4">
        <f t="shared" si="3"/>
        <v>6.2802585700615614</v>
      </c>
      <c r="I43" s="4">
        <f t="shared" si="4"/>
        <v>1.0514131908273547</v>
      </c>
    </row>
    <row r="44" spans="1:9" x14ac:dyDescent="0.2">
      <c r="A44" s="4">
        <f>IF('True_Odds_Calculator_3-way'!A43="","",'True_Odds_Calculator_3-way'!A43)</f>
        <v>1.65</v>
      </c>
      <c r="B44" s="4">
        <f>IF('True_Odds_Calculator_3-way'!B43="","",'True_Odds_Calculator_3-way'!B43)</f>
        <v>4.18</v>
      </c>
      <c r="C44" s="4">
        <f>IF('True_Odds_Calculator_3-way'!C43="","",'True_Odds_Calculator_3-way'!C43)</f>
        <v>4.97</v>
      </c>
      <c r="D44" s="4">
        <f t="shared" si="0"/>
        <v>4.6502299282136228E-2</v>
      </c>
      <c r="E44" s="4">
        <f t="shared" si="1"/>
        <v>1.6933085064183488</v>
      </c>
      <c r="F44" s="4">
        <f t="shared" si="2"/>
        <v>4.4695996825381643</v>
      </c>
      <c r="G44" s="4">
        <f t="shared" si="3"/>
        <v>5.3848417996762841</v>
      </c>
      <c r="I44" s="4">
        <f t="shared" si="4"/>
        <v>1.0465022992821362</v>
      </c>
    </row>
    <row r="45" spans="1:9" x14ac:dyDescent="0.2">
      <c r="A45" s="4">
        <f>IF('True_Odds_Calculator_3-way'!A44="","",'True_Odds_Calculator_3-way'!A44)</f>
        <v>1.9</v>
      </c>
      <c r="B45" s="4">
        <f>IF('True_Odds_Calculator_3-way'!B44="","",'True_Odds_Calculator_3-way'!B44)</f>
        <v>3.56</v>
      </c>
      <c r="C45" s="4">
        <f>IF('True_Odds_Calculator_3-way'!C44="","",'True_Odds_Calculator_3-way'!C44)</f>
        <v>4.47</v>
      </c>
      <c r="D45" s="4">
        <f t="shared" si="0"/>
        <v>3.0928312410616998E-2</v>
      </c>
      <c r="E45" s="4">
        <f t="shared" si="1"/>
        <v>1.9379606396652624</v>
      </c>
      <c r="F45" s="4">
        <f t="shared" si="2"/>
        <v>3.6956357348552871</v>
      </c>
      <c r="G45" s="4">
        <f t="shared" si="3"/>
        <v>4.6859431891916454</v>
      </c>
      <c r="I45" s="4">
        <f t="shared" si="4"/>
        <v>1.030928312410617</v>
      </c>
    </row>
    <row r="46" spans="1:9" x14ac:dyDescent="0.2">
      <c r="A46" s="4">
        <f>IF('True_Odds_Calculator_3-way'!A45="","",'True_Odds_Calculator_3-way'!A45)</f>
        <v>1.68</v>
      </c>
      <c r="B46" s="4">
        <f>IF('True_Odds_Calculator_3-way'!B45="","",'True_Odds_Calculator_3-way'!B45)</f>
        <v>3.94</v>
      </c>
      <c r="C46" s="4">
        <f>IF('True_Odds_Calculator_3-way'!C45="","",'True_Odds_Calculator_3-way'!C45)</f>
        <v>5.45</v>
      </c>
      <c r="D46" s="4">
        <f t="shared" si="0"/>
        <v>3.253144036919009E-2</v>
      </c>
      <c r="E46" s="4">
        <f t="shared" si="1"/>
        <v>1.7111734853927807</v>
      </c>
      <c r="F46" s="4">
        <f t="shared" si="2"/>
        <v>4.1158480652183504</v>
      </c>
      <c r="G46" s="4">
        <f t="shared" si="3"/>
        <v>5.792319005953745</v>
      </c>
      <c r="I46" s="4">
        <f t="shared" si="4"/>
        <v>1.0325314403691901</v>
      </c>
    </row>
    <row r="47" spans="1:9" x14ac:dyDescent="0.2">
      <c r="A47" s="4">
        <f>IF('True_Odds_Calculator_3-way'!A46="","",'True_Odds_Calculator_3-way'!A46)</f>
        <v>1.98</v>
      </c>
      <c r="B47" s="4">
        <f>IF('True_Odds_Calculator_3-way'!B46="","",'True_Odds_Calculator_3-way'!B46)</f>
        <v>3.65</v>
      </c>
      <c r="C47" s="4">
        <f>IF('True_Odds_Calculator_3-way'!C46="","",'True_Odds_Calculator_3-way'!C46)</f>
        <v>4.01</v>
      </c>
      <c r="D47" s="4">
        <f t="shared" si="0"/>
        <v>2.8399666393722267E-2</v>
      </c>
      <c r="E47" s="4">
        <f t="shared" si="1"/>
        <v>2.0178216038584731</v>
      </c>
      <c r="F47" s="4">
        <f t="shared" si="2"/>
        <v>3.7806318997302615</v>
      </c>
      <c r="G47" s="4">
        <f t="shared" si="3"/>
        <v>4.1682296982879921</v>
      </c>
      <c r="I47" s="4">
        <f t="shared" si="4"/>
        <v>1.0283996663937223</v>
      </c>
    </row>
    <row r="48" spans="1:9" x14ac:dyDescent="0.2">
      <c r="A48" s="4">
        <f>IF('True_Odds_Calculator_3-way'!A47="","",'True_Odds_Calculator_3-way'!A47)</f>
        <v>2.25</v>
      </c>
      <c r="B48" s="4">
        <f>IF('True_Odds_Calculator_3-way'!B47="","",'True_Odds_Calculator_3-way'!B47)</f>
        <v>3.06</v>
      </c>
      <c r="C48" s="4">
        <f>IF('True_Odds_Calculator_3-way'!C47="","",'True_Odds_Calculator_3-way'!C47)</f>
        <v>3.65</v>
      </c>
      <c r="D48" s="4">
        <f t="shared" si="0"/>
        <v>4.5214432805085414E-2</v>
      </c>
      <c r="E48" s="4">
        <f t="shared" si="1"/>
        <v>2.3289775491763396</v>
      </c>
      <c r="F48" s="4">
        <f t="shared" si="2"/>
        <v>3.2079463858305406</v>
      </c>
      <c r="G48" s="4">
        <f t="shared" si="3"/>
        <v>3.8624783861671466</v>
      </c>
      <c r="I48" s="4">
        <f t="shared" si="4"/>
        <v>1.0452144328050854</v>
      </c>
    </row>
    <row r="49" spans="1:9" x14ac:dyDescent="0.2">
      <c r="A49" s="4">
        <f>IF('True_Odds_Calculator_3-way'!A48="","",'True_Odds_Calculator_3-way'!A48)</f>
        <v>3.96</v>
      </c>
      <c r="B49" s="4">
        <f>IF('True_Odds_Calculator_3-way'!B48="","",'True_Odds_Calculator_3-way'!B48)</f>
        <v>3.08</v>
      </c>
      <c r="C49" s="4">
        <f>IF('True_Odds_Calculator_3-way'!C48="","",'True_Odds_Calculator_3-way'!C48)</f>
        <v>2.14</v>
      </c>
      <c r="D49" s="4">
        <f t="shared" si="0"/>
        <v>4.4490296826745546E-2</v>
      </c>
      <c r="E49" s="4">
        <f t="shared" si="1"/>
        <v>4.2070693698464332</v>
      </c>
      <c r="F49" s="4">
        <f t="shared" si="2"/>
        <v>3.2274178104053628</v>
      </c>
      <c r="G49" s="4">
        <f t="shared" si="3"/>
        <v>2.2101419757379461</v>
      </c>
      <c r="I49" s="4">
        <f t="shared" si="4"/>
        <v>1.0444902968267455</v>
      </c>
    </row>
    <row r="50" spans="1:9" x14ac:dyDescent="0.2">
      <c r="A50" s="4">
        <f>IF('True_Odds_Calculator_3-way'!A49="","",'True_Odds_Calculator_3-way'!A49)</f>
        <v>1.97</v>
      </c>
      <c r="B50" s="4">
        <f>IF('True_Odds_Calculator_3-way'!B49="","",'True_Odds_Calculator_3-way'!B49)</f>
        <v>3.42</v>
      </c>
      <c r="C50" s="4">
        <f>IF('True_Odds_Calculator_3-way'!C49="","",'True_Odds_Calculator_3-way'!C49)</f>
        <v>4.05</v>
      </c>
      <c r="D50" s="4">
        <f t="shared" si="0"/>
        <v>4.6925454263596622E-2</v>
      </c>
      <c r="E50" s="4">
        <f t="shared" si="1"/>
        <v>2.0326343712358064</v>
      </c>
      <c r="F50" s="4">
        <f t="shared" si="2"/>
        <v>3.6132931833801445</v>
      </c>
      <c r="G50" s="4">
        <f t="shared" si="3"/>
        <v>4.3239174150119082</v>
      </c>
      <c r="I50" s="4">
        <f t="shared" si="4"/>
        <v>1.0469254542635966</v>
      </c>
    </row>
    <row r="51" spans="1:9" x14ac:dyDescent="0.2">
      <c r="A51" s="4">
        <f>IF('True_Odds_Calculator_3-way'!A50="","",'True_Odds_Calculator_3-way'!A50)</f>
        <v>1.2</v>
      </c>
      <c r="B51" s="4">
        <f>IF('True_Odds_Calculator_3-way'!B50="","",'True_Odds_Calculator_3-way'!B50)</f>
        <v>6.65</v>
      </c>
      <c r="C51" s="4">
        <f>IF('True_Odds_Calculator_3-way'!C50="","",'True_Odds_Calculator_3-way'!C50)</f>
        <v>14.48</v>
      </c>
      <c r="D51" s="4">
        <f t="shared" si="0"/>
        <v>5.2770046663620507E-2</v>
      </c>
      <c r="E51" s="4">
        <f t="shared" si="1"/>
        <v>1.2258758094677669</v>
      </c>
      <c r="F51" s="4">
        <f t="shared" si="2"/>
        <v>7.5309186972088051</v>
      </c>
      <c r="G51" s="4">
        <f t="shared" si="3"/>
        <v>19.428507375689385</v>
      </c>
      <c r="I51" s="4">
        <f t="shared" si="4"/>
        <v>1.0527700466636205</v>
      </c>
    </row>
    <row r="52" spans="1:9" x14ac:dyDescent="0.2">
      <c r="A52" s="4">
        <f>IF('True_Odds_Calculator_3-way'!A51="","",'True_Odds_Calculator_3-way'!A51)</f>
        <v>3.69</v>
      </c>
      <c r="B52" s="4">
        <f>IF('True_Odds_Calculator_3-way'!B51="","",'True_Odds_Calculator_3-way'!B51)</f>
        <v>3.88</v>
      </c>
      <c r="C52" s="4">
        <f>IF('True_Odds_Calculator_3-way'!C51="","",'True_Odds_Calculator_3-way'!C51)</f>
        <v>2</v>
      </c>
      <c r="D52" s="4">
        <f t="shared" si="0"/>
        <v>2.8734668789986983E-2</v>
      </c>
      <c r="E52" s="4">
        <f t="shared" si="1"/>
        <v>3.8251963735461239</v>
      </c>
      <c r="F52" s="4">
        <f t="shared" si="2"/>
        <v>4.0297600060045413</v>
      </c>
      <c r="G52" s="4">
        <f t="shared" si="3"/>
        <v>2.0390611648088721</v>
      </c>
      <c r="I52" s="4">
        <f t="shared" si="4"/>
        <v>1.028734668789987</v>
      </c>
    </row>
    <row r="53" spans="1:9" x14ac:dyDescent="0.2">
      <c r="A53" s="4">
        <f>IF('True_Odds_Calculator_3-way'!A52="","",'True_Odds_Calculator_3-way'!A52)</f>
        <v>1.3</v>
      </c>
      <c r="B53" s="4">
        <f>IF('True_Odds_Calculator_3-way'!B52="","",'True_Odds_Calculator_3-way'!B52)</f>
        <v>6</v>
      </c>
      <c r="C53" s="4">
        <f>IF('True_Odds_Calculator_3-way'!C52="","",'True_Odds_Calculator_3-way'!C52)</f>
        <v>10.55</v>
      </c>
      <c r="D53" s="4">
        <f t="shared" si="0"/>
        <v>3.0684165755255677E-2</v>
      </c>
      <c r="E53" s="4">
        <f t="shared" si="1"/>
        <v>1.3175183455637092</v>
      </c>
      <c r="F53" s="4">
        <f t="shared" si="2"/>
        <v>6.3922837907819767</v>
      </c>
      <c r="G53" s="4">
        <f t="shared" si="3"/>
        <v>11.826107784431134</v>
      </c>
      <c r="I53" s="4">
        <f t="shared" si="4"/>
        <v>1.0306841657552557</v>
      </c>
    </row>
    <row r="54" spans="1:9" x14ac:dyDescent="0.2">
      <c r="A54" s="4">
        <f>IF('True_Odds_Calculator_3-way'!A53="","",'True_Odds_Calculator_3-way'!A53)</f>
        <v>2.19</v>
      </c>
      <c r="B54" s="4">
        <f>IF('True_Odds_Calculator_3-way'!B53="","",'True_Odds_Calculator_3-way'!B53)</f>
        <v>3.97</v>
      </c>
      <c r="C54" s="4">
        <f>IF('True_Odds_Calculator_3-way'!C53="","",'True_Odds_Calculator_3-way'!C53)</f>
        <v>3.14</v>
      </c>
      <c r="D54" s="4">
        <f t="shared" si="0"/>
        <v>2.6981510911570972E-2</v>
      </c>
      <c r="E54" s="4">
        <f t="shared" si="1"/>
        <v>2.2340020275606629</v>
      </c>
      <c r="F54" s="4">
        <f t="shared" si="2"/>
        <v>4.1169996665192459</v>
      </c>
      <c r="G54" s="4">
        <f t="shared" si="3"/>
        <v>3.2312526695215738</v>
      </c>
      <c r="I54" s="4">
        <f t="shared" si="4"/>
        <v>1.026981510911571</v>
      </c>
    </row>
    <row r="55" spans="1:9" x14ac:dyDescent="0.2">
      <c r="A55" s="4">
        <f>IF('True_Odds_Calculator_3-way'!A54="","",'True_Odds_Calculator_3-way'!A54)</f>
        <v>1.25</v>
      </c>
      <c r="B55" s="4">
        <f>IF('True_Odds_Calculator_3-way'!B54="","",'True_Odds_Calculator_3-way'!B54)</f>
        <v>5.89</v>
      </c>
      <c r="C55" s="4">
        <f>IF('True_Odds_Calculator_3-way'!C54="","",'True_Odds_Calculator_3-way'!C54)</f>
        <v>14.61</v>
      </c>
      <c r="D55" s="4">
        <f t="shared" si="0"/>
        <v>3.8225556605297584E-2</v>
      </c>
      <c r="E55" s="4">
        <f t="shared" si="1"/>
        <v>1.270231375561818</v>
      </c>
      <c r="F55" s="4">
        <f t="shared" si="2"/>
        <v>6.3679084019024899</v>
      </c>
      <c r="G55" s="4">
        <f t="shared" si="3"/>
        <v>17.951897628607483</v>
      </c>
      <c r="I55" s="4">
        <f t="shared" si="4"/>
        <v>1.0382255566052976</v>
      </c>
    </row>
    <row r="56" spans="1:9" x14ac:dyDescent="0.2">
      <c r="A56" s="4">
        <f>IF('True_Odds_Calculator_3-way'!A55="","",'True_Odds_Calculator_3-way'!A55)</f>
        <v>2.25</v>
      </c>
      <c r="B56" s="4">
        <f>IF('True_Odds_Calculator_3-way'!B55="","",'True_Odds_Calculator_3-way'!B55)</f>
        <v>3.12</v>
      </c>
      <c r="C56" s="4">
        <f>IF('True_Odds_Calculator_3-way'!C55="","",'True_Odds_Calculator_3-way'!C55)</f>
        <v>3.72</v>
      </c>
      <c r="D56" s="4">
        <f t="shared" si="0"/>
        <v>3.3774469258340156E-2</v>
      </c>
      <c r="E56" s="4">
        <f t="shared" si="1"/>
        <v>2.3084756550334147</v>
      </c>
      <c r="F56" s="4">
        <f t="shared" si="2"/>
        <v>3.2335809806835063</v>
      </c>
      <c r="G56" s="4">
        <f t="shared" si="3"/>
        <v>3.882604817127564</v>
      </c>
      <c r="I56" s="4">
        <f t="shared" si="4"/>
        <v>1.0337744692583402</v>
      </c>
    </row>
    <row r="57" spans="1:9" x14ac:dyDescent="0.2">
      <c r="A57" s="4">
        <f>IF('True_Odds_Calculator_3-way'!A56="","",'True_Odds_Calculator_3-way'!A56)</f>
        <v>2.04</v>
      </c>
      <c r="B57" s="4">
        <f>IF('True_Odds_Calculator_3-way'!B56="","",'True_Odds_Calculator_3-way'!B56)</f>
        <v>3.14</v>
      </c>
      <c r="C57" s="4">
        <f>IF('True_Odds_Calculator_3-way'!C56="","",'True_Odds_Calculator_3-way'!C56)</f>
        <v>4.4000000000000004</v>
      </c>
      <c r="D57" s="4">
        <f t="shared" si="0"/>
        <v>3.594014328371764E-2</v>
      </c>
      <c r="E57" s="4">
        <f t="shared" si="1"/>
        <v>2.0911051404920089</v>
      </c>
      <c r="F57" s="4">
        <f t="shared" si="2"/>
        <v>3.2627354617241568</v>
      </c>
      <c r="G57" s="4">
        <f t="shared" si="3"/>
        <v>4.6448397700704911</v>
      </c>
      <c r="I57" s="4">
        <f t="shared" si="4"/>
        <v>1.0359401432837176</v>
      </c>
    </row>
    <row r="58" spans="1:9" x14ac:dyDescent="0.2">
      <c r="A58" s="4">
        <f>IF('True_Odds_Calculator_3-way'!A57="","",'True_Odds_Calculator_3-way'!A57)</f>
        <v>2.2200000000000002</v>
      </c>
      <c r="B58" s="4">
        <f>IF('True_Odds_Calculator_3-way'!B57="","",'True_Odds_Calculator_3-way'!B57)</f>
        <v>3.26</v>
      </c>
      <c r="C58" s="4">
        <f>IF('True_Odds_Calculator_3-way'!C57="","",'True_Odds_Calculator_3-way'!C57)</f>
        <v>3.62</v>
      </c>
      <c r="D58" s="4">
        <f t="shared" si="0"/>
        <v>3.3442010630771124E-2</v>
      </c>
      <c r="E58" s="4">
        <f t="shared" si="1"/>
        <v>2.2763326029389246</v>
      </c>
      <c r="F58" s="4">
        <f t="shared" si="2"/>
        <v>3.3829370073615772</v>
      </c>
      <c r="G58" s="4">
        <f t="shared" si="3"/>
        <v>3.772221823329684</v>
      </c>
      <c r="I58" s="4">
        <f t="shared" si="4"/>
        <v>1.0334420106307711</v>
      </c>
    </row>
    <row r="59" spans="1:9" x14ac:dyDescent="0.2">
      <c r="A59" s="4">
        <f>IF('True_Odds_Calculator_3-way'!A58="","",'True_Odds_Calculator_3-way'!A58)</f>
        <v>2.63</v>
      </c>
      <c r="B59" s="4">
        <f>IF('True_Odds_Calculator_3-way'!B58="","",'True_Odds_Calculator_3-way'!B58)</f>
        <v>3.63</v>
      </c>
      <c r="C59" s="4">
        <f>IF('True_Odds_Calculator_3-way'!C58="","",'True_Odds_Calculator_3-way'!C58)</f>
        <v>2.61</v>
      </c>
      <c r="D59" s="4">
        <f t="shared" si="0"/>
        <v>3.8851992998148344E-2</v>
      </c>
      <c r="E59" s="4">
        <f t="shared" si="1"/>
        <v>2.722737098626328</v>
      </c>
      <c r="F59" s="4">
        <f t="shared" si="2"/>
        <v>3.8090677468504279</v>
      </c>
      <c r="G59" s="4">
        <f t="shared" si="3"/>
        <v>2.7013075275988614</v>
      </c>
      <c r="I59" s="4">
        <f t="shared" si="4"/>
        <v>1.0388519929981483</v>
      </c>
    </row>
    <row r="60" spans="1:9" x14ac:dyDescent="0.2">
      <c r="A60" s="4">
        <f>IF('True_Odds_Calculator_3-way'!A59="","",'True_Odds_Calculator_3-way'!A59)</f>
        <v>2.8</v>
      </c>
      <c r="B60" s="4">
        <f>IF('True_Odds_Calculator_3-way'!B59="","",'True_Odds_Calculator_3-way'!B59)</f>
        <v>3.31</v>
      </c>
      <c r="C60" s="4">
        <f>IF('True_Odds_Calculator_3-way'!C59="","",'True_Odds_Calculator_3-way'!C59)</f>
        <v>2.63</v>
      </c>
      <c r="D60" s="4">
        <f t="shared" si="0"/>
        <v>3.9485797650363974E-2</v>
      </c>
      <c r="E60" s="4">
        <f t="shared" si="1"/>
        <v>2.9071379501173586</v>
      </c>
      <c r="F60" s="4">
        <f t="shared" si="2"/>
        <v>3.4607719808382007</v>
      </c>
      <c r="G60" s="4">
        <f t="shared" si="3"/>
        <v>2.7243041941706769</v>
      </c>
      <c r="I60" s="4">
        <f t="shared" si="4"/>
        <v>1.039485797650364</v>
      </c>
    </row>
    <row r="61" spans="1:9" x14ac:dyDescent="0.2">
      <c r="A61" s="4">
        <f>IF('True_Odds_Calculator_3-way'!A60="","",'True_Odds_Calculator_3-way'!A60)</f>
        <v>1.51</v>
      </c>
      <c r="B61" s="4">
        <f>IF('True_Odds_Calculator_3-way'!B60="","",'True_Odds_Calculator_3-way'!B60)</f>
        <v>4.3899999999999997</v>
      </c>
      <c r="C61" s="4">
        <f>IF('True_Odds_Calculator_3-way'!C60="","",'True_Odds_Calculator_3-way'!C60)</f>
        <v>6.47</v>
      </c>
      <c r="D61" s="4">
        <f t="shared" si="0"/>
        <v>4.4601593840544185E-2</v>
      </c>
      <c r="E61" s="4">
        <f t="shared" si="1"/>
        <v>1.5446771823656569</v>
      </c>
      <c r="F61" s="4">
        <f t="shared" si="2"/>
        <v>4.6965283083413478</v>
      </c>
      <c r="G61" s="4">
        <f t="shared" si="3"/>
        <v>7.1585903201346106</v>
      </c>
      <c r="I61" s="4">
        <f t="shared" si="4"/>
        <v>1.0446015938405442</v>
      </c>
    </row>
    <row r="62" spans="1:9" x14ac:dyDescent="0.2">
      <c r="A62" s="4">
        <f>IF('True_Odds_Calculator_3-way'!A61="","",'True_Odds_Calculator_3-way'!A61)</f>
        <v>2.63</v>
      </c>
      <c r="B62" s="4">
        <f>IF('True_Odds_Calculator_3-way'!B61="","",'True_Odds_Calculator_3-way'!B61)</f>
        <v>3.48</v>
      </c>
      <c r="C62" s="4">
        <f>IF('True_Odds_Calculator_3-way'!C61="","",'True_Odds_Calculator_3-way'!C61)</f>
        <v>2.7</v>
      </c>
      <c r="D62" s="4">
        <f t="shared" si="0"/>
        <v>3.79548290915801E-2</v>
      </c>
      <c r="E62" s="4">
        <f t="shared" si="1"/>
        <v>2.7205219214035337</v>
      </c>
      <c r="F62" s="4">
        <f t="shared" si="2"/>
        <v>3.6402724663983643</v>
      </c>
      <c r="G62" s="4">
        <f t="shared" si="3"/>
        <v>2.7954921853081989</v>
      </c>
      <c r="I62" s="4">
        <f t="shared" si="4"/>
        <v>1.0379548290915801</v>
      </c>
    </row>
    <row r="63" spans="1:9" x14ac:dyDescent="0.2">
      <c r="A63" s="4">
        <f>IF('True_Odds_Calculator_3-way'!A62="","",'True_Odds_Calculator_3-way'!A62)</f>
        <v>2.0699999999999998</v>
      </c>
      <c r="B63" s="4">
        <f>IF('True_Odds_Calculator_3-way'!B62="","",'True_Odds_Calculator_3-way'!B62)</f>
        <v>3.75</v>
      </c>
      <c r="C63" s="4">
        <f>IF('True_Odds_Calculator_3-way'!C62="","",'True_Odds_Calculator_3-way'!C62)</f>
        <v>3.59</v>
      </c>
      <c r="D63" s="4">
        <f t="shared" si="0"/>
        <v>2.8309986139706478E-2</v>
      </c>
      <c r="E63" s="4">
        <f t="shared" si="1"/>
        <v>2.111240745405611</v>
      </c>
      <c r="F63" s="4">
        <f t="shared" si="2"/>
        <v>3.8875713643005865</v>
      </c>
      <c r="G63" s="4">
        <f t="shared" si="3"/>
        <v>3.7158853394048297</v>
      </c>
      <c r="I63" s="4">
        <f t="shared" si="4"/>
        <v>1.0283099861397065</v>
      </c>
    </row>
    <row r="64" spans="1:9" x14ac:dyDescent="0.2">
      <c r="A64" s="4">
        <f>IF('True_Odds_Calculator_3-way'!A63="","",'True_Odds_Calculator_3-way'!A63)</f>
        <v>2.16</v>
      </c>
      <c r="B64" s="4">
        <f>IF('True_Odds_Calculator_3-way'!B63="","",'True_Odds_Calculator_3-way'!B63)</f>
        <v>3.36</v>
      </c>
      <c r="C64" s="4">
        <f>IF('True_Odds_Calculator_3-way'!C63="","",'True_Odds_Calculator_3-way'!C63)</f>
        <v>3.75</v>
      </c>
      <c r="D64" s="4">
        <f t="shared" si="0"/>
        <v>2.7248677248677078E-2</v>
      </c>
      <c r="E64" s="4">
        <f t="shared" si="1"/>
        <v>2.2032251797163394</v>
      </c>
      <c r="F64" s="4">
        <f t="shared" si="2"/>
        <v>3.4657701711491438</v>
      </c>
      <c r="G64" s="4">
        <f t="shared" si="3"/>
        <v>3.882232112290311</v>
      </c>
      <c r="I64" s="4">
        <f t="shared" si="4"/>
        <v>1.0272486772486771</v>
      </c>
    </row>
    <row r="65" spans="1:9" x14ac:dyDescent="0.2">
      <c r="A65" s="4">
        <f>IF('True_Odds_Calculator_3-way'!A64="","",'True_Odds_Calculator_3-way'!A64)</f>
        <v>2.04</v>
      </c>
      <c r="B65" s="4">
        <f>IF('True_Odds_Calculator_3-way'!B64="","",'True_Odds_Calculator_3-way'!B64)</f>
        <v>3.63</v>
      </c>
      <c r="C65" s="4">
        <f>IF('True_Odds_Calculator_3-way'!C64="","",'True_Odds_Calculator_3-way'!C64)</f>
        <v>3.81</v>
      </c>
      <c r="D65" s="4">
        <f t="shared" si="0"/>
        <v>2.8145363696334247E-2</v>
      </c>
      <c r="E65" s="4">
        <f t="shared" si="1"/>
        <v>2.0798050717093024</v>
      </c>
      <c r="F65" s="4">
        <f t="shared" si="2"/>
        <v>3.7579814015043751</v>
      </c>
      <c r="G65" s="4">
        <f t="shared" si="3"/>
        <v>3.9512353749819336</v>
      </c>
      <c r="I65" s="4">
        <f t="shared" si="4"/>
        <v>1.0281453636963342</v>
      </c>
    </row>
    <row r="66" spans="1:9" x14ac:dyDescent="0.2">
      <c r="A66" s="4">
        <f>IF('True_Odds_Calculator_3-way'!A65="","",'True_Odds_Calculator_3-way'!A65)</f>
        <v>3.43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2.3199999999999998</v>
      </c>
      <c r="D66" s="4">
        <f t="shared" si="0"/>
        <v>2.7457721043481653E-2</v>
      </c>
      <c r="E66" s="4">
        <f t="shared" si="1"/>
        <v>3.5411690815103825</v>
      </c>
      <c r="F66" s="4">
        <f t="shared" si="2"/>
        <v>3.381514560638117</v>
      </c>
      <c r="G66" s="4">
        <f t="shared" si="3"/>
        <v>2.3703315512787104</v>
      </c>
      <c r="I66" s="4">
        <f t="shared" si="4"/>
        <v>1.0274577210434817</v>
      </c>
    </row>
    <row r="67" spans="1:9" x14ac:dyDescent="0.2">
      <c r="A67" s="4">
        <f>IF('True_Odds_Calculator_3-way'!A66="","",'True_Odds_Calculator_3-way'!A66)</f>
        <v>1.96</v>
      </c>
      <c r="B67" s="4">
        <f>IF('True_Odds_Calculator_3-way'!B66="","",'True_Odds_Calculator_3-way'!B66)</f>
        <v>3.28</v>
      </c>
      <c r="C67" s="4">
        <f>IF('True_Odds_Calculator_3-way'!C66="","",'True_Odds_Calculator_3-way'!C66)</f>
        <v>4.66</v>
      </c>
      <c r="D67" s="4">
        <f t="shared" ref="D67:D130" si="5">IF(A67="","",((1/A67)+(1/B67)+(1/C67))-1)</f>
        <v>2.967440509125252E-2</v>
      </c>
      <c r="E67" s="4">
        <f t="shared" ref="E67:E130" si="6">IF(A67="","",(3*A67)/(3-($D67*A67)))</f>
        <v>1.9987503282523313</v>
      </c>
      <c r="F67" s="4">
        <f t="shared" ref="F67:F130" si="7">IF(B67="","",(3*B67)/(3-($D67*B67)))</f>
        <v>3.389984719261697</v>
      </c>
      <c r="G67" s="4">
        <f t="shared" ref="G67:G130" si="8">IF(C67="","",(3*C67)/(3-($D67*C67)))</f>
        <v>4.8851786077690953</v>
      </c>
      <c r="I67" s="4">
        <f t="shared" ref="I67:I130" si="9">IF(A67="","",D67+1)</f>
        <v>1.0296744050912525</v>
      </c>
    </row>
    <row r="68" spans="1:9" x14ac:dyDescent="0.2">
      <c r="A68" s="4">
        <f>IF('True_Odds_Calculator_3-way'!A67="","",'True_Odds_Calculator_3-way'!A67)</f>
        <v>2.11</v>
      </c>
      <c r="B68" s="4">
        <f>IF('True_Odds_Calculator_3-way'!B67="","",'True_Odds_Calculator_3-way'!B67)</f>
        <v>3.41</v>
      </c>
      <c r="C68" s="4">
        <f>IF('True_Odds_Calculator_3-way'!C67="","",'True_Odds_Calculator_3-way'!C67)</f>
        <v>3.83</v>
      </c>
      <c r="D68" s="4">
        <f t="shared" si="5"/>
        <v>2.8285386998034179E-2</v>
      </c>
      <c r="E68" s="4">
        <f t="shared" si="6"/>
        <v>2.152828489499337</v>
      </c>
      <c r="F68" s="4">
        <f t="shared" si="7"/>
        <v>3.5232770806778073</v>
      </c>
      <c r="G68" s="4">
        <f t="shared" si="8"/>
        <v>3.973486617911429</v>
      </c>
      <c r="I68" s="4">
        <f t="shared" si="9"/>
        <v>1.0282853869980342</v>
      </c>
    </row>
    <row r="69" spans="1:9" x14ac:dyDescent="0.2">
      <c r="A69" s="4">
        <f>IF('True_Odds_Calculator_3-way'!A68="","",'True_Odds_Calculator_3-way'!A68)</f>
        <v>1.65</v>
      </c>
      <c r="B69" s="4">
        <f>IF('True_Odds_Calculator_3-way'!B68="","",'True_Odds_Calculator_3-way'!B68)</f>
        <v>4.1500000000000004</v>
      </c>
      <c r="C69" s="4">
        <f>IF('True_Odds_Calculator_3-way'!C68="","",'True_Odds_Calculator_3-way'!C68)</f>
        <v>5.52</v>
      </c>
      <c r="D69" s="4">
        <f t="shared" si="5"/>
        <v>2.8183881772148034E-2</v>
      </c>
      <c r="E69" s="4">
        <f t="shared" si="6"/>
        <v>1.6759795857738913</v>
      </c>
      <c r="F69" s="4">
        <f t="shared" si="7"/>
        <v>4.318363056815457</v>
      </c>
      <c r="G69" s="4">
        <f t="shared" si="8"/>
        <v>5.8219148542911725</v>
      </c>
      <c r="I69" s="4">
        <f t="shared" si="9"/>
        <v>1.028183881772148</v>
      </c>
    </row>
    <row r="70" spans="1:9" x14ac:dyDescent="0.2">
      <c r="A70" s="4">
        <f>IF('True_Odds_Calculator_3-way'!A69="","",'True_Odds_Calculator_3-way'!A69)</f>
        <v>2.2599999999999998</v>
      </c>
      <c r="B70" s="4">
        <f>IF('True_Odds_Calculator_3-way'!B69="","",'True_Odds_Calculator_3-way'!B69)</f>
        <v>3.26</v>
      </c>
      <c r="C70" s="4">
        <f>IF('True_Odds_Calculator_3-way'!C69="","",'True_Odds_Calculator_3-way'!C69)</f>
        <v>3.59</v>
      </c>
      <c r="D70" s="4">
        <f t="shared" si="5"/>
        <v>2.7777874397289626E-2</v>
      </c>
      <c r="E70" s="4">
        <f t="shared" si="6"/>
        <v>2.3083035572677315</v>
      </c>
      <c r="F70" s="4">
        <f t="shared" si="7"/>
        <v>3.3614668523636286</v>
      </c>
      <c r="G70" s="4">
        <f t="shared" si="8"/>
        <v>3.71343785432517</v>
      </c>
      <c r="I70" s="4">
        <f t="shared" si="9"/>
        <v>1.0277778743972896</v>
      </c>
    </row>
    <row r="71" spans="1:9" x14ac:dyDescent="0.2">
      <c r="A71" s="4">
        <f>IF('True_Odds_Calculator_3-way'!A70="","",'True_Odds_Calculator_3-way'!A70)</f>
        <v>1.35</v>
      </c>
      <c r="B71" s="4">
        <f>IF('True_Odds_Calculator_3-way'!B70="","",'True_Odds_Calculator_3-way'!B70)</f>
        <v>5.41</v>
      </c>
      <c r="C71" s="4">
        <f>IF('True_Odds_Calculator_3-way'!C70="","",'True_Odds_Calculator_3-way'!C70)</f>
        <v>9.3000000000000007</v>
      </c>
      <c r="D71" s="4">
        <f t="shared" si="5"/>
        <v>3.3110506010154195E-2</v>
      </c>
      <c r="E71" s="4">
        <f t="shared" si="6"/>
        <v>1.3704188679740175</v>
      </c>
      <c r="F71" s="4">
        <f t="shared" si="7"/>
        <v>5.753539708691398</v>
      </c>
      <c r="G71" s="4">
        <f t="shared" si="8"/>
        <v>10.363763284176477</v>
      </c>
      <c r="I71" s="4">
        <f t="shared" si="9"/>
        <v>1.0331105060101542</v>
      </c>
    </row>
    <row r="72" spans="1:9" x14ac:dyDescent="0.2">
      <c r="A72" s="4">
        <f>IF('True_Odds_Calculator_3-way'!A71="","",'True_Odds_Calculator_3-way'!A71)</f>
        <v>2.67</v>
      </c>
      <c r="B72" s="4">
        <f>IF('True_Odds_Calculator_3-way'!B71="","",'True_Odds_Calculator_3-way'!B71)</f>
        <v>3.9</v>
      </c>
      <c r="C72" s="4">
        <f>IF('True_Odds_Calculator_3-way'!C71="","",'True_Odds_Calculator_3-way'!C71)</f>
        <v>2.52</v>
      </c>
      <c r="D72" s="4">
        <f t="shared" si="5"/>
        <v>2.7767488441645671E-2</v>
      </c>
      <c r="E72" s="4">
        <f t="shared" si="6"/>
        <v>2.7376558665932191</v>
      </c>
      <c r="F72" s="4">
        <f t="shared" si="7"/>
        <v>4.0460533619509302</v>
      </c>
      <c r="G72" s="4">
        <f t="shared" si="8"/>
        <v>2.5801819447558141</v>
      </c>
      <c r="I72" s="4">
        <f t="shared" si="9"/>
        <v>1.0277674884416457</v>
      </c>
    </row>
    <row r="73" spans="1:9" x14ac:dyDescent="0.2">
      <c r="A73" s="4">
        <f>IF('True_Odds_Calculator_3-way'!A72="","",'True_Odds_Calculator_3-way'!A72)</f>
        <v>2.4500000000000002</v>
      </c>
      <c r="B73" s="4">
        <f>IF('True_Odds_Calculator_3-way'!B72="","",'True_Odds_Calculator_3-way'!B72)</f>
        <v>3.6</v>
      </c>
      <c r="C73" s="4">
        <f>IF('True_Odds_Calculator_3-way'!C72="","",'True_Odds_Calculator_3-way'!C72)</f>
        <v>2.92</v>
      </c>
      <c r="D73" s="4">
        <f t="shared" si="5"/>
        <v>2.8406796508557708E-2</v>
      </c>
      <c r="E73" s="4">
        <f t="shared" si="6"/>
        <v>2.5081871420965838</v>
      </c>
      <c r="F73" s="4">
        <f t="shared" si="7"/>
        <v>3.7270481997453015</v>
      </c>
      <c r="G73" s="4">
        <f t="shared" si="8"/>
        <v>3.0030316692837484</v>
      </c>
      <c r="I73" s="4">
        <f t="shared" si="9"/>
        <v>1.0284067965085577</v>
      </c>
    </row>
    <row r="74" spans="1:9" x14ac:dyDescent="0.2">
      <c r="A74" s="4">
        <f>IF('True_Odds_Calculator_3-way'!A73="","",'True_Odds_Calculator_3-way'!A73)</f>
        <v>1.18</v>
      </c>
      <c r="B74" s="4">
        <f>IF('True_Odds_Calculator_3-way'!B73="","",'True_Odds_Calculator_3-way'!B73)</f>
        <v>6.92</v>
      </c>
      <c r="C74" s="4">
        <f>IF('True_Odds_Calculator_3-way'!C73="","",'True_Odds_Calculator_3-way'!C73)</f>
        <v>17.32</v>
      </c>
      <c r="D74" s="4">
        <f t="shared" si="5"/>
        <v>4.970301819314793E-2</v>
      </c>
      <c r="E74" s="4">
        <f t="shared" si="6"/>
        <v>1.2035288123528314</v>
      </c>
      <c r="F74" s="4">
        <f t="shared" si="7"/>
        <v>7.8161028699164579</v>
      </c>
      <c r="G74" s="4">
        <f t="shared" si="8"/>
        <v>24.29009299155824</v>
      </c>
      <c r="I74" s="4">
        <f t="shared" si="9"/>
        <v>1.0497030181931479</v>
      </c>
    </row>
    <row r="75" spans="1:9" x14ac:dyDescent="0.2">
      <c r="A75" s="4">
        <f>IF('True_Odds_Calculator_3-way'!A74="","",'True_Odds_Calculator_3-way'!A74)</f>
        <v>1.31</v>
      </c>
      <c r="B75" s="4">
        <f>IF('True_Odds_Calculator_3-way'!B74="","",'True_Odds_Calculator_3-way'!B74)</f>
        <v>5.21</v>
      </c>
      <c r="C75" s="4">
        <f>IF('True_Odds_Calculator_3-way'!C74="","",'True_Odds_Calculator_3-way'!C74)</f>
        <v>11.16</v>
      </c>
      <c r="D75" s="4">
        <f t="shared" si="5"/>
        <v>4.490309304748985E-2</v>
      </c>
      <c r="E75" s="4">
        <f t="shared" si="6"/>
        <v>1.3361997830590822</v>
      </c>
      <c r="F75" s="4">
        <f t="shared" si="7"/>
        <v>5.650647094351597</v>
      </c>
      <c r="G75" s="4">
        <f t="shared" si="8"/>
        <v>13.397994361340025</v>
      </c>
      <c r="I75" s="4">
        <f t="shared" si="9"/>
        <v>1.0449030930474899</v>
      </c>
    </row>
    <row r="76" spans="1:9" x14ac:dyDescent="0.2">
      <c r="A76" s="4">
        <f>IF('True_Odds_Calculator_3-way'!A75="","",'True_Odds_Calculator_3-way'!A75)</f>
        <v>1.86</v>
      </c>
      <c r="B76" s="4">
        <f>IF('True_Odds_Calculator_3-way'!B75="","",'True_Odds_Calculator_3-way'!B75)</f>
        <v>3.37</v>
      </c>
      <c r="C76" s="4">
        <f>IF('True_Odds_Calculator_3-way'!C75="","",'True_Odds_Calculator_3-way'!C75)</f>
        <v>4.8</v>
      </c>
      <c r="D76" s="4">
        <f t="shared" si="5"/>
        <v>4.2703646979994181E-2</v>
      </c>
      <c r="E76" s="4">
        <f t="shared" si="6"/>
        <v>1.9105851513742942</v>
      </c>
      <c r="F76" s="4">
        <f t="shared" si="7"/>
        <v>3.5398060171393877</v>
      </c>
      <c r="G76" s="4">
        <f t="shared" si="8"/>
        <v>5.1520157810380951</v>
      </c>
      <c r="I76" s="4">
        <f t="shared" si="9"/>
        <v>1.0427036469799942</v>
      </c>
    </row>
    <row r="77" spans="1:9" x14ac:dyDescent="0.2">
      <c r="A77" s="4">
        <f>IF('True_Odds_Calculator_3-way'!A76="","",'True_Odds_Calculator_3-way'!A76)</f>
        <v>5.46</v>
      </c>
      <c r="B77" s="4">
        <f>IF('True_Odds_Calculator_3-way'!B76="","",'True_Odds_Calculator_3-way'!B76)</f>
        <v>3.18</v>
      </c>
      <c r="C77" s="4">
        <f>IF('True_Odds_Calculator_3-way'!C76="","",'True_Odds_Calculator_3-way'!C76)</f>
        <v>1.78</v>
      </c>
      <c r="D77" s="4">
        <f t="shared" si="5"/>
        <v>5.9413344764203346E-2</v>
      </c>
      <c r="E77" s="4">
        <f t="shared" si="6"/>
        <v>6.1219841499997623</v>
      </c>
      <c r="F77" s="4">
        <f t="shared" si="7"/>
        <v>3.3937308767759404</v>
      </c>
      <c r="G77" s="4">
        <f t="shared" si="8"/>
        <v>1.8450412423865996</v>
      </c>
      <c r="I77" s="4">
        <f t="shared" si="9"/>
        <v>1.0594133447642033</v>
      </c>
    </row>
    <row r="78" spans="1:9" x14ac:dyDescent="0.2">
      <c r="A78" s="4">
        <f>IF('True_Odds_Calculator_3-way'!A77="","",'True_Odds_Calculator_3-way'!A77)</f>
        <v>3.25</v>
      </c>
      <c r="B78" s="4">
        <f>IF('True_Odds_Calculator_3-way'!B77="","",'True_Odds_Calculator_3-way'!B77)</f>
        <v>3.27</v>
      </c>
      <c r="C78" s="4">
        <f>IF('True_Odds_Calculator_3-way'!C77="","",'True_Odds_Calculator_3-way'!C77)</f>
        <v>2.3199999999999998</v>
      </c>
      <c r="D78" s="4">
        <f t="shared" si="5"/>
        <v>4.4537188004445172E-2</v>
      </c>
      <c r="E78" s="4">
        <f t="shared" si="6"/>
        <v>3.414757329960159</v>
      </c>
      <c r="F78" s="4">
        <f t="shared" si="7"/>
        <v>3.4368434013725557</v>
      </c>
      <c r="G78" s="4">
        <f t="shared" si="8"/>
        <v>2.4027559413209283</v>
      </c>
      <c r="I78" s="4">
        <f t="shared" si="9"/>
        <v>1.0445371880044452</v>
      </c>
    </row>
    <row r="79" spans="1:9" x14ac:dyDescent="0.2">
      <c r="A79" s="4">
        <f>IF('True_Odds_Calculator_3-way'!A78="","",'True_Odds_Calculator_3-way'!A78)</f>
        <v>2.19</v>
      </c>
      <c r="B79" s="4">
        <f>IF('True_Odds_Calculator_3-way'!B78="","",'True_Odds_Calculator_3-way'!B78)</f>
        <v>3.24</v>
      </c>
      <c r="C79" s="4">
        <f>IF('True_Odds_Calculator_3-way'!C78="","",'True_Odds_Calculator_3-way'!C78)</f>
        <v>3.57</v>
      </c>
      <c r="D79" s="4">
        <f t="shared" si="5"/>
        <v>4.537502469277932E-2</v>
      </c>
      <c r="E79" s="4">
        <f t="shared" si="6"/>
        <v>2.2650262025039383</v>
      </c>
      <c r="F79" s="4">
        <f t="shared" si="7"/>
        <v>3.4069580711333338</v>
      </c>
      <c r="G79" s="4">
        <f t="shared" si="8"/>
        <v>3.7737695129538125</v>
      </c>
      <c r="I79" s="4">
        <f t="shared" si="9"/>
        <v>1.0453750246927793</v>
      </c>
    </row>
    <row r="80" spans="1:9" x14ac:dyDescent="0.2">
      <c r="A80" s="4">
        <f>IF('True_Odds_Calculator_3-way'!A79="","",'True_Odds_Calculator_3-way'!A79)</f>
        <v>3.11</v>
      </c>
      <c r="B80" s="4">
        <f>IF('True_Odds_Calculator_3-way'!B79="","",'True_Odds_Calculator_3-way'!B79)</f>
        <v>3.4</v>
      </c>
      <c r="C80" s="4">
        <f>IF('True_Odds_Calculator_3-way'!C79="","",'True_Odds_Calculator_3-way'!C79)</f>
        <v>2.33</v>
      </c>
      <c r="D80" s="4">
        <f t="shared" si="5"/>
        <v>4.4845604775175296E-2</v>
      </c>
      <c r="E80" s="4">
        <f t="shared" si="6"/>
        <v>3.2616331408156349</v>
      </c>
      <c r="F80" s="4">
        <f t="shared" si="7"/>
        <v>3.5820581738313715</v>
      </c>
      <c r="G80" s="4">
        <f t="shared" si="8"/>
        <v>2.4140827092816046</v>
      </c>
      <c r="I80" s="4">
        <f t="shared" si="9"/>
        <v>1.0448456047751753</v>
      </c>
    </row>
    <row r="81" spans="1:9" x14ac:dyDescent="0.2">
      <c r="A81" s="4">
        <f>IF('True_Odds_Calculator_3-way'!A80="","",'True_Odds_Calculator_3-way'!A80)</f>
        <v>2.36</v>
      </c>
      <c r="B81" s="4">
        <f>IF('True_Odds_Calculator_3-way'!B80="","",'True_Odds_Calculator_3-way'!B80)</f>
        <v>3.45</v>
      </c>
      <c r="C81" s="4">
        <f>IF('True_Odds_Calculator_3-way'!C80="","",'True_Odds_Calculator_3-way'!C80)</f>
        <v>3.02</v>
      </c>
      <c r="D81" s="4">
        <f t="shared" si="5"/>
        <v>4.4709713837659759E-2</v>
      </c>
      <c r="E81" s="4">
        <f t="shared" si="6"/>
        <v>2.4460309228440957</v>
      </c>
      <c r="F81" s="4">
        <f t="shared" si="7"/>
        <v>3.637000646871352</v>
      </c>
      <c r="G81" s="4">
        <f t="shared" si="8"/>
        <v>3.1623294224971965</v>
      </c>
      <c r="I81" s="4">
        <f t="shared" si="9"/>
        <v>1.0447097138376598</v>
      </c>
    </row>
    <row r="82" spans="1:9" x14ac:dyDescent="0.2">
      <c r="A82" s="4">
        <f>IF('True_Odds_Calculator_3-way'!A81="","",'True_Odds_Calculator_3-way'!A81)</f>
        <v>2.37</v>
      </c>
      <c r="B82" s="4">
        <f>IF('True_Odds_Calculator_3-way'!B81="","",'True_Odds_Calculator_3-way'!B81)</f>
        <v>3.27</v>
      </c>
      <c r="C82" s="4">
        <f>IF('True_Odds_Calculator_3-way'!C81="","",'True_Odds_Calculator_3-way'!C81)</f>
        <v>3.33</v>
      </c>
      <c r="D82" s="4">
        <f t="shared" si="5"/>
        <v>2.8051626123859252E-2</v>
      </c>
      <c r="E82" s="4">
        <f t="shared" si="6"/>
        <v>2.4237113451440484</v>
      </c>
      <c r="F82" s="4">
        <f t="shared" si="7"/>
        <v>3.3731379861606432</v>
      </c>
      <c r="G82" s="4">
        <f t="shared" si="8"/>
        <v>3.4370195252396951</v>
      </c>
      <c r="I82" s="4">
        <f t="shared" si="9"/>
        <v>1.0280516261238593</v>
      </c>
    </row>
    <row r="83" spans="1:9" x14ac:dyDescent="0.2">
      <c r="A83" s="4">
        <f>IF('True_Odds_Calculator_3-way'!A82="","",'True_Odds_Calculator_3-way'!A82)</f>
        <v>2.67</v>
      </c>
      <c r="B83" s="4">
        <f>IF('True_Odds_Calculator_3-way'!B82="","",'True_Odds_Calculator_3-way'!B82)</f>
        <v>3.13</v>
      </c>
      <c r="C83" s="4">
        <f>IF('True_Odds_Calculator_3-way'!C82="","",'True_Odds_Calculator_3-way'!C82)</f>
        <v>2.99</v>
      </c>
      <c r="D83" s="4">
        <f t="shared" si="5"/>
        <v>2.8468813632483325E-2</v>
      </c>
      <c r="E83" s="4">
        <f t="shared" si="6"/>
        <v>2.739409076552521</v>
      </c>
      <c r="F83" s="4">
        <f t="shared" si="7"/>
        <v>3.2258146374066965</v>
      </c>
      <c r="G83" s="4">
        <f t="shared" si="8"/>
        <v>3.0773154962807978</v>
      </c>
      <c r="I83" s="4">
        <f t="shared" si="9"/>
        <v>1.0284688136324833</v>
      </c>
    </row>
    <row r="84" spans="1:9" x14ac:dyDescent="0.2">
      <c r="A84" s="4">
        <f>IF('True_Odds_Calculator_3-way'!A83="","",'True_Odds_Calculator_3-way'!A83)</f>
        <v>3.38</v>
      </c>
      <c r="B84" s="4">
        <f>IF('True_Odds_Calculator_3-way'!B83="","",'True_Odds_Calculator_3-way'!B83)</f>
        <v>3.48</v>
      </c>
      <c r="C84" s="4">
        <f>IF('True_Odds_Calculator_3-way'!C83="","",'True_Odds_Calculator_3-way'!C83)</f>
        <v>2.25</v>
      </c>
      <c r="D84" s="4">
        <f t="shared" si="5"/>
        <v>2.7658754449205292E-2</v>
      </c>
      <c r="E84" s="4">
        <f t="shared" si="6"/>
        <v>3.4887160558924331</v>
      </c>
      <c r="F84" s="4">
        <f t="shared" si="7"/>
        <v>3.5953538921342205</v>
      </c>
      <c r="G84" s="4">
        <f t="shared" si="8"/>
        <v>2.2976628698430339</v>
      </c>
      <c r="I84" s="4">
        <f t="shared" si="9"/>
        <v>1.0276587544492053</v>
      </c>
    </row>
    <row r="85" spans="1:9" x14ac:dyDescent="0.2">
      <c r="A85" s="4">
        <f>IF('True_Odds_Calculator_3-way'!A84="","",'True_Odds_Calculator_3-way'!A84)</f>
        <v>1.93</v>
      </c>
      <c r="B85" s="4">
        <f>IF('True_Odds_Calculator_3-way'!B84="","",'True_Odds_Calculator_3-way'!B84)</f>
        <v>3.56</v>
      </c>
      <c r="C85" s="4">
        <f>IF('True_Odds_Calculator_3-way'!C84="","",'True_Odds_Calculator_3-way'!C84)</f>
        <v>4.04</v>
      </c>
      <c r="D85" s="4">
        <f t="shared" si="5"/>
        <v>4.6558343905648725E-2</v>
      </c>
      <c r="E85" s="4">
        <f t="shared" si="6"/>
        <v>1.9895933640350059</v>
      </c>
      <c r="F85" s="4">
        <f t="shared" si="7"/>
        <v>3.7681895913848953</v>
      </c>
      <c r="G85" s="4">
        <f t="shared" si="8"/>
        <v>4.3102462770248007</v>
      </c>
      <c r="I85" s="4">
        <f t="shared" si="9"/>
        <v>1.0465583439056487</v>
      </c>
    </row>
    <row r="86" spans="1:9" x14ac:dyDescent="0.2">
      <c r="A86" s="4">
        <f>IF('True_Odds_Calculator_3-way'!A85="","",'True_Odds_Calculator_3-way'!A85)</f>
        <v>1.81</v>
      </c>
      <c r="B86" s="4">
        <f>IF('True_Odds_Calculator_3-way'!B85="","",'True_Odds_Calculator_3-way'!B85)</f>
        <v>3.83</v>
      </c>
      <c r="C86" s="4">
        <f>IF('True_Odds_Calculator_3-way'!C85="","",'True_Odds_Calculator_3-way'!C85)</f>
        <v>4.25</v>
      </c>
      <c r="D86" s="4">
        <f t="shared" si="5"/>
        <v>4.8876911236487963E-2</v>
      </c>
      <c r="E86" s="4">
        <f t="shared" si="6"/>
        <v>1.8649970274816836</v>
      </c>
      <c r="F86" s="4">
        <f t="shared" si="7"/>
        <v>4.0848955342524942</v>
      </c>
      <c r="G86" s="4">
        <f t="shared" si="8"/>
        <v>4.566172225630428</v>
      </c>
      <c r="I86" s="4">
        <f t="shared" si="9"/>
        <v>1.048876911236488</v>
      </c>
    </row>
    <row r="87" spans="1:9" x14ac:dyDescent="0.2">
      <c r="A87" s="4">
        <f>IF('True_Odds_Calculator_3-way'!A86="","",'True_Odds_Calculator_3-way'!A86)</f>
        <v>2.11</v>
      </c>
      <c r="B87" s="4">
        <f>IF('True_Odds_Calculator_3-way'!B86="","",'True_Odds_Calculator_3-way'!B86)</f>
        <v>3.53</v>
      </c>
      <c r="C87" s="4">
        <f>IF('True_Odds_Calculator_3-way'!C86="","",'True_Odds_Calculator_3-way'!C86)</f>
        <v>3.47</v>
      </c>
      <c r="D87" s="4">
        <f t="shared" si="5"/>
        <v>4.5404206309615391E-2</v>
      </c>
      <c r="E87" s="4">
        <f t="shared" si="6"/>
        <v>2.1796041137127857</v>
      </c>
      <c r="F87" s="4">
        <f t="shared" si="7"/>
        <v>3.7292367720985027</v>
      </c>
      <c r="G87" s="4">
        <f t="shared" si="8"/>
        <v>3.6623368949461592</v>
      </c>
      <c r="I87" s="4">
        <f t="shared" si="9"/>
        <v>1.0454042063096154</v>
      </c>
    </row>
    <row r="88" spans="1:9" x14ac:dyDescent="0.2">
      <c r="A88" s="4">
        <f>IF('True_Odds_Calculator_3-way'!A87="","",'True_Odds_Calculator_3-way'!A87)</f>
        <v>2.38</v>
      </c>
      <c r="B88" s="4">
        <f>IF('True_Odds_Calculator_3-way'!B87="","",'True_Odds_Calculator_3-way'!B87)</f>
        <v>3.77</v>
      </c>
      <c r="C88" s="4">
        <f>IF('True_Odds_Calculator_3-way'!C87="","",'True_Odds_Calculator_3-way'!C87)</f>
        <v>2.93</v>
      </c>
      <c r="D88" s="4">
        <f t="shared" si="5"/>
        <v>2.6716984944456179E-2</v>
      </c>
      <c r="E88" s="4">
        <f t="shared" si="6"/>
        <v>2.4315375936022527</v>
      </c>
      <c r="F88" s="4">
        <f t="shared" si="7"/>
        <v>3.9009725975374794</v>
      </c>
      <c r="G88" s="4">
        <f t="shared" si="8"/>
        <v>3.0085026300171909</v>
      </c>
      <c r="I88" s="4">
        <f t="shared" si="9"/>
        <v>1.0267169849444562</v>
      </c>
    </row>
    <row r="89" spans="1:9" x14ac:dyDescent="0.2">
      <c r="A89" s="4">
        <f>IF('True_Odds_Calculator_3-way'!A88="","",'True_Odds_Calculator_3-way'!A88)</f>
        <v>1.58</v>
      </c>
      <c r="B89" s="4">
        <f>IF('True_Odds_Calculator_3-way'!B88="","",'True_Odds_Calculator_3-way'!B88)</f>
        <v>4.25</v>
      </c>
      <c r="C89" s="4">
        <f>IF('True_Odds_Calculator_3-way'!C88="","",'True_Odds_Calculator_3-way'!C88)</f>
        <v>6.05</v>
      </c>
      <c r="D89" s="4">
        <f t="shared" si="5"/>
        <v>3.3494766250468988E-2</v>
      </c>
      <c r="E89" s="4">
        <f t="shared" si="6"/>
        <v>1.6083726208896525</v>
      </c>
      <c r="F89" s="4">
        <f t="shared" si="7"/>
        <v>4.4617123507069953</v>
      </c>
      <c r="G89" s="4">
        <f t="shared" si="8"/>
        <v>6.4882680969429138</v>
      </c>
      <c r="I89" s="4">
        <f t="shared" si="9"/>
        <v>1.033494766250469</v>
      </c>
    </row>
    <row r="90" spans="1:9" x14ac:dyDescent="0.2">
      <c r="A90" s="4">
        <f>IF('True_Odds_Calculator_3-way'!A89="","",'True_Odds_Calculator_3-way'!A89)</f>
        <v>2.58</v>
      </c>
      <c r="B90" s="4">
        <f>IF('True_Odds_Calculator_3-way'!B89="","",'True_Odds_Calculator_3-way'!B89)</f>
        <v>3.47</v>
      </c>
      <c r="C90" s="4">
        <f>IF('True_Odds_Calculator_3-way'!C89="","",'True_Odds_Calculator_3-way'!C89)</f>
        <v>2.84</v>
      </c>
      <c r="D90" s="4">
        <f t="shared" si="5"/>
        <v>2.7894013321489997E-2</v>
      </c>
      <c r="E90" s="4">
        <f t="shared" si="6"/>
        <v>2.6434124280753157</v>
      </c>
      <c r="F90" s="4">
        <f t="shared" si="7"/>
        <v>3.5856889382967139</v>
      </c>
      <c r="G90" s="4">
        <f t="shared" si="8"/>
        <v>2.9170280119183509</v>
      </c>
      <c r="I90" s="4">
        <f t="shared" si="9"/>
        <v>1.02789401332149</v>
      </c>
    </row>
    <row r="91" spans="1:9" x14ac:dyDescent="0.2">
      <c r="A91" s="4">
        <f>IF('True_Odds_Calculator_3-way'!A90="","",'True_Odds_Calculator_3-way'!A90)</f>
        <v>1.55</v>
      </c>
      <c r="B91" s="4">
        <f>IF('True_Odds_Calculator_3-way'!B90="","",'True_Odds_Calculator_3-way'!B90)</f>
        <v>4.2699999999999996</v>
      </c>
      <c r="C91" s="4">
        <f>IF('True_Odds_Calculator_3-way'!C90="","",'True_Odds_Calculator_3-way'!C90)</f>
        <v>6.65</v>
      </c>
      <c r="D91" s="4">
        <f t="shared" si="5"/>
        <v>2.9729267642930601E-2</v>
      </c>
      <c r="E91" s="4">
        <f t="shared" si="6"/>
        <v>1.5741795899462343</v>
      </c>
      <c r="F91" s="4">
        <f t="shared" si="7"/>
        <v>4.4586669660743503</v>
      </c>
      <c r="G91" s="4">
        <f t="shared" si="8"/>
        <v>7.1191511846239486</v>
      </c>
      <c r="I91" s="4">
        <f t="shared" si="9"/>
        <v>1.0297292676429306</v>
      </c>
    </row>
    <row r="92" spans="1:9" x14ac:dyDescent="0.2">
      <c r="A92" s="4">
        <f>IF('True_Odds_Calculator_3-way'!A91="","",'True_Odds_Calculator_3-way'!A91)</f>
        <v>1.81</v>
      </c>
      <c r="B92" s="4">
        <f>IF('True_Odds_Calculator_3-way'!B91="","",'True_Odds_Calculator_3-way'!B91)</f>
        <v>3.85</v>
      </c>
      <c r="C92" s="4">
        <f>IF('True_Odds_Calculator_3-way'!C91="","",'True_Odds_Calculator_3-way'!C91)</f>
        <v>4.58</v>
      </c>
      <c r="D92" s="4">
        <f t="shared" si="5"/>
        <v>3.0567058939275471E-2</v>
      </c>
      <c r="E92" s="4">
        <f t="shared" si="6"/>
        <v>1.8440074163051245</v>
      </c>
      <c r="F92" s="4">
        <f t="shared" si="7"/>
        <v>4.0071930703449388</v>
      </c>
      <c r="G92" s="4">
        <f t="shared" si="8"/>
        <v>4.8041909831093248</v>
      </c>
      <c r="I92" s="4">
        <f t="shared" si="9"/>
        <v>1.0305670589392755</v>
      </c>
    </row>
    <row r="93" spans="1:9" x14ac:dyDescent="0.2">
      <c r="A93" s="4">
        <f>IF('True_Odds_Calculator_3-way'!A92="","",'True_Odds_Calculator_3-way'!A92)</f>
        <v>2.48</v>
      </c>
      <c r="B93" s="4">
        <f>IF('True_Odds_Calculator_3-way'!B92="","",'True_Odds_Calculator_3-way'!B92)</f>
        <v>3.68</v>
      </c>
      <c r="C93" s="4">
        <f>IF('True_Odds_Calculator_3-way'!C92="","",'True_Odds_Calculator_3-way'!C92)</f>
        <v>2.84</v>
      </c>
      <c r="D93" s="4">
        <f t="shared" si="5"/>
        <v>2.7077612942733476E-2</v>
      </c>
      <c r="E93" s="4">
        <f t="shared" si="6"/>
        <v>2.5367837739646792</v>
      </c>
      <c r="F93" s="4">
        <f t="shared" si="7"/>
        <v>3.8064314000701791</v>
      </c>
      <c r="G93" s="4">
        <f t="shared" si="8"/>
        <v>2.9147142507568957</v>
      </c>
      <c r="I93" s="4">
        <f t="shared" si="9"/>
        <v>1.0270776129427335</v>
      </c>
    </row>
    <row r="94" spans="1:9" x14ac:dyDescent="0.2">
      <c r="A94" s="4">
        <f>IF('True_Odds_Calculator_3-way'!A93="","",'True_Odds_Calculator_3-way'!A93)</f>
        <v>1.99</v>
      </c>
      <c r="B94" s="4">
        <f>IF('True_Odds_Calculator_3-way'!B93="","",'True_Odds_Calculator_3-way'!B93)</f>
        <v>3.61</v>
      </c>
      <c r="C94" s="4">
        <f>IF('True_Odds_Calculator_3-way'!C93="","",'True_Odds_Calculator_3-way'!C93)</f>
        <v>3.99</v>
      </c>
      <c r="D94" s="4">
        <f t="shared" si="5"/>
        <v>3.0147439479417892E-2</v>
      </c>
      <c r="E94" s="4">
        <f t="shared" si="6"/>
        <v>2.0306076895432064</v>
      </c>
      <c r="F94" s="4">
        <f t="shared" si="7"/>
        <v>3.7458912664012067</v>
      </c>
      <c r="G94" s="4">
        <f t="shared" si="8"/>
        <v>4.1566660758124172</v>
      </c>
      <c r="I94" s="4">
        <f t="shared" si="9"/>
        <v>1.0301474394794179</v>
      </c>
    </row>
    <row r="95" spans="1:9" x14ac:dyDescent="0.2">
      <c r="A95" s="4">
        <f>IF('True_Odds_Calculator_3-way'!A94="","",'True_Odds_Calculator_3-way'!A94)</f>
        <v>2.65</v>
      </c>
      <c r="B95" s="4">
        <f>IF('True_Odds_Calculator_3-way'!B94="","",'True_Odds_Calculator_3-way'!B94)</f>
        <v>3.63</v>
      </c>
      <c r="C95" s="4">
        <f>IF('True_Odds_Calculator_3-way'!C94="","",'True_Odds_Calculator_3-way'!C94)</f>
        <v>2.67</v>
      </c>
      <c r="D95" s="4">
        <f t="shared" si="5"/>
        <v>2.7372419435942152E-2</v>
      </c>
      <c r="E95" s="4">
        <f t="shared" si="6"/>
        <v>2.7156619091951524</v>
      </c>
      <c r="F95" s="4">
        <f t="shared" si="7"/>
        <v>3.754346305558053</v>
      </c>
      <c r="G95" s="4">
        <f t="shared" si="8"/>
        <v>2.7366692398793626</v>
      </c>
      <c r="I95" s="4">
        <f t="shared" si="9"/>
        <v>1.0273724194359422</v>
      </c>
    </row>
    <row r="96" spans="1:9" x14ac:dyDescent="0.2">
      <c r="A96" s="4">
        <f>IF('True_Odds_Calculator_3-way'!A95="","",'True_Odds_Calculator_3-way'!A95)</f>
        <v>2.4300000000000002</v>
      </c>
      <c r="B96" s="4">
        <f>IF('True_Odds_Calculator_3-way'!B95="","",'True_Odds_Calculator_3-way'!B95)</f>
        <v>3.33</v>
      </c>
      <c r="C96" s="4">
        <f>IF('True_Odds_Calculator_3-way'!C95="","",'True_Odds_Calculator_3-way'!C95)</f>
        <v>3.18</v>
      </c>
      <c r="D96" s="4">
        <f t="shared" si="5"/>
        <v>2.6288342850187663E-2</v>
      </c>
      <c r="E96" s="4">
        <f t="shared" si="6"/>
        <v>2.4828691168220813</v>
      </c>
      <c r="F96" s="4">
        <f t="shared" si="7"/>
        <v>3.4300902409705043</v>
      </c>
      <c r="G96" s="4">
        <f t="shared" si="8"/>
        <v>3.2711527768561384</v>
      </c>
      <c r="I96" s="4">
        <f t="shared" si="9"/>
        <v>1.0262883428501877</v>
      </c>
    </row>
    <row r="97" spans="1:9" x14ac:dyDescent="0.2">
      <c r="A97" s="4">
        <f>IF('True_Odds_Calculator_3-way'!A96="","",'True_Odds_Calculator_3-way'!A96)</f>
        <v>3.54</v>
      </c>
      <c r="B97" s="4">
        <f>IF('True_Odds_Calculator_3-way'!B96="","",'True_Odds_Calculator_3-way'!B96)</f>
        <v>3.98</v>
      </c>
      <c r="C97" s="4">
        <f>IF('True_Odds_Calculator_3-way'!C96="","",'True_Odds_Calculator_3-way'!C96)</f>
        <v>2.02</v>
      </c>
      <c r="D97" s="4">
        <f t="shared" si="5"/>
        <v>2.8791662063744949E-2</v>
      </c>
      <c r="E97" s="4">
        <f t="shared" si="6"/>
        <v>3.6644982545461291</v>
      </c>
      <c r="F97" s="4">
        <f t="shared" si="7"/>
        <v>4.1380612712150597</v>
      </c>
      <c r="G97" s="4">
        <f t="shared" si="8"/>
        <v>2.0599346885740522</v>
      </c>
      <c r="I97" s="4">
        <f t="shared" si="9"/>
        <v>1.0287916620637449</v>
      </c>
    </row>
    <row r="98" spans="1:9" x14ac:dyDescent="0.2">
      <c r="A98" s="4">
        <f>IF('True_Odds_Calculator_3-way'!A97="","",'True_Odds_Calculator_3-way'!A97)</f>
        <v>1.35</v>
      </c>
      <c r="B98" s="4">
        <f>IF('True_Odds_Calculator_3-way'!B97="","",'True_Odds_Calculator_3-way'!B97)</f>
        <v>5.45</v>
      </c>
      <c r="C98" s="4">
        <f>IF('True_Odds_Calculator_3-way'!C97="","",'True_Odds_Calculator_3-way'!C97)</f>
        <v>9.36</v>
      </c>
      <c r="D98" s="4">
        <f t="shared" si="5"/>
        <v>3.1064586110457704E-2</v>
      </c>
      <c r="E98" s="4">
        <f t="shared" si="6"/>
        <v>1.3691392853521649</v>
      </c>
      <c r="F98" s="4">
        <f t="shared" si="7"/>
        <v>5.7759605465113362</v>
      </c>
      <c r="G98" s="4">
        <f t="shared" si="8"/>
        <v>10.364547588947085</v>
      </c>
      <c r="I98" s="4">
        <f t="shared" si="9"/>
        <v>1.0310645861104577</v>
      </c>
    </row>
    <row r="99" spans="1:9" x14ac:dyDescent="0.2">
      <c r="A99" s="4">
        <f>IF('True_Odds_Calculator_3-way'!A98="","",'True_Odds_Calculator_3-way'!A98)</f>
        <v>1.62</v>
      </c>
      <c r="B99" s="4">
        <f>IF('True_Odds_Calculator_3-way'!B98="","",'True_Odds_Calculator_3-way'!B98)</f>
        <v>4.04</v>
      </c>
      <c r="C99" s="4">
        <f>IF('True_Odds_Calculator_3-way'!C98="","",'True_Odds_Calculator_3-way'!C98)</f>
        <v>5.47</v>
      </c>
      <c r="D99" s="4">
        <f t="shared" si="5"/>
        <v>4.7624059582476619E-2</v>
      </c>
      <c r="E99" s="4">
        <f t="shared" si="6"/>
        <v>1.6627612172111434</v>
      </c>
      <c r="F99" s="4">
        <f t="shared" si="7"/>
        <v>4.3168560989122824</v>
      </c>
      <c r="G99" s="4">
        <f t="shared" si="8"/>
        <v>5.9901520715408205</v>
      </c>
      <c r="I99" s="4">
        <f t="shared" si="9"/>
        <v>1.0476240595824766</v>
      </c>
    </row>
    <row r="100" spans="1:9" x14ac:dyDescent="0.2">
      <c r="A100" s="4">
        <f>IF('True_Odds_Calculator_3-way'!A99="","",'True_Odds_Calculator_3-way'!A99)</f>
        <v>1.97</v>
      </c>
      <c r="B100" s="4">
        <f>IF('True_Odds_Calculator_3-way'!B99="","",'True_Odds_Calculator_3-way'!B99)</f>
        <v>3.56</v>
      </c>
      <c r="C100" s="4">
        <f>IF('True_Odds_Calculator_3-way'!C99="","",'True_Odds_Calculator_3-way'!C99)</f>
        <v>3.87</v>
      </c>
      <c r="D100" s="4">
        <f t="shared" si="5"/>
        <v>4.6911022419001469E-2</v>
      </c>
      <c r="E100" s="4">
        <f t="shared" si="6"/>
        <v>2.0326144958818109</v>
      </c>
      <c r="F100" s="4">
        <f t="shared" si="7"/>
        <v>3.7698595882933272</v>
      </c>
      <c r="G100" s="4">
        <f t="shared" si="8"/>
        <v>4.1192790750194881</v>
      </c>
      <c r="I100" s="4">
        <f t="shared" si="9"/>
        <v>1.0469110224190015</v>
      </c>
    </row>
    <row r="101" spans="1:9" x14ac:dyDescent="0.2">
      <c r="A101" s="4">
        <f>IF('True_Odds_Calculator_3-way'!A100="","",'True_Odds_Calculator_3-way'!A100)</f>
        <v>1.63</v>
      </c>
      <c r="B101" s="4">
        <f>IF('True_Odds_Calculator_3-way'!B100="","",'True_Odds_Calculator_3-way'!B100)</f>
        <v>3.83</v>
      </c>
      <c r="C101" s="4">
        <f>IF('True_Odds_Calculator_3-way'!C100="","",'True_Odds_Calculator_3-way'!C100)</f>
        <v>5.67</v>
      </c>
      <c r="D101" s="4">
        <f t="shared" si="5"/>
        <v>5.0960381292972423E-2</v>
      </c>
      <c r="E101" s="4">
        <f t="shared" si="6"/>
        <v>1.6764174404375141</v>
      </c>
      <c r="F101" s="4">
        <f t="shared" si="7"/>
        <v>4.0965170219488956</v>
      </c>
      <c r="G101" s="4">
        <f t="shared" si="8"/>
        <v>6.2743110231509966</v>
      </c>
      <c r="I101" s="4">
        <f t="shared" si="9"/>
        <v>1.0509603812929724</v>
      </c>
    </row>
    <row r="102" spans="1:9" x14ac:dyDescent="0.2">
      <c r="A102" s="4">
        <f>IF('True_Odds_Calculator_3-way'!A101="","",'True_Odds_Calculator_3-way'!A101)</f>
        <v>3.29</v>
      </c>
      <c r="B102" s="4">
        <f>IF('True_Odds_Calculator_3-way'!B101="","",'True_Odds_Calculator_3-way'!B101)</f>
        <v>3.47</v>
      </c>
      <c r="C102" s="4">
        <f>IF('True_Odds_Calculator_3-way'!C101="","",'True_Odds_Calculator_3-way'!C101)</f>
        <v>2.23</v>
      </c>
      <c r="D102" s="4">
        <f t="shared" si="5"/>
        <v>4.0566299095043501E-2</v>
      </c>
      <c r="E102" s="4">
        <f t="shared" si="6"/>
        <v>3.4431791485797505</v>
      </c>
      <c r="F102" s="4">
        <f t="shared" si="7"/>
        <v>3.6408340729803372</v>
      </c>
      <c r="G102" s="4">
        <f t="shared" si="8"/>
        <v>2.2993347904358208</v>
      </c>
      <c r="I102" s="4">
        <f t="shared" si="9"/>
        <v>1.0405662990950435</v>
      </c>
    </row>
    <row r="103" spans="1:9" x14ac:dyDescent="0.2">
      <c r="A103" s="4">
        <f>IF('True_Odds_Calculator_3-way'!A102="","",'True_Odds_Calculator_3-way'!A102)</f>
        <v>2.33</v>
      </c>
      <c r="B103" s="4">
        <f>IF('True_Odds_Calculator_3-way'!B102="","",'True_Odds_Calculator_3-way'!B102)</f>
        <v>3.13</v>
      </c>
      <c r="C103" s="4">
        <f>IF('True_Odds_Calculator_3-way'!C102="","",'True_Odds_Calculator_3-way'!C102)</f>
        <v>3.52</v>
      </c>
      <c r="D103" s="4">
        <f t="shared" si="5"/>
        <v>3.2764276338506093E-2</v>
      </c>
      <c r="E103" s="4">
        <f t="shared" si="6"/>
        <v>2.3908395046918964</v>
      </c>
      <c r="F103" s="4">
        <f t="shared" si="7"/>
        <v>3.2407831303094619</v>
      </c>
      <c r="G103" s="4">
        <f t="shared" si="8"/>
        <v>3.6607310108639735</v>
      </c>
      <c r="I103" s="4">
        <f t="shared" si="9"/>
        <v>1.0327642763385061</v>
      </c>
    </row>
    <row r="104" spans="1:9" x14ac:dyDescent="0.2">
      <c r="A104" s="4">
        <f>IF('True_Odds_Calculator_3-way'!A103="","",'True_Odds_Calculator_3-way'!A103)</f>
        <v>2.09</v>
      </c>
      <c r="B104" s="4">
        <f>IF('True_Odds_Calculator_3-way'!B103="","",'True_Odds_Calculator_3-way'!B103)</f>
        <v>3.57</v>
      </c>
      <c r="C104" s="4">
        <f>IF('True_Odds_Calculator_3-way'!C103="","",'True_Odds_Calculator_3-way'!C103)</f>
        <v>3.62</v>
      </c>
      <c r="D104" s="4">
        <f t="shared" si="5"/>
        <v>3.4824038262110335E-2</v>
      </c>
      <c r="E104" s="4">
        <f t="shared" si="6"/>
        <v>2.1419656868749835</v>
      </c>
      <c r="F104" s="4">
        <f t="shared" si="7"/>
        <v>3.724338857459133</v>
      </c>
      <c r="G104" s="4">
        <f t="shared" si="8"/>
        <v>3.7787884946472348</v>
      </c>
      <c r="I104" s="4">
        <f t="shared" si="9"/>
        <v>1.0348240382621103</v>
      </c>
    </row>
    <row r="105" spans="1:9" x14ac:dyDescent="0.2">
      <c r="A105" s="4">
        <f>IF('True_Odds_Calculator_3-way'!A104="","",'True_Odds_Calculator_3-way'!A104)</f>
        <v>2.0299999999999998</v>
      </c>
      <c r="B105" s="4">
        <f>IF('True_Odds_Calculator_3-way'!B104="","",'True_Odds_Calculator_3-way'!B104)</f>
        <v>3.41</v>
      </c>
      <c r="C105" s="4">
        <f>IF('True_Odds_Calculator_3-way'!C104="","",'True_Odds_Calculator_3-way'!C104)</f>
        <v>4.13</v>
      </c>
      <c r="D105" s="4">
        <f t="shared" si="5"/>
        <v>2.7996720008560017E-2</v>
      </c>
      <c r="E105" s="4">
        <f t="shared" si="6"/>
        <v>2.0691998472647404</v>
      </c>
      <c r="F105" s="4">
        <f t="shared" si="7"/>
        <v>3.5220830313816123</v>
      </c>
      <c r="G105" s="4">
        <f t="shared" si="8"/>
        <v>4.2955601279923945</v>
      </c>
      <c r="I105" s="4">
        <f t="shared" si="9"/>
        <v>1.02799672000856</v>
      </c>
    </row>
    <row r="106" spans="1:9" x14ac:dyDescent="0.2">
      <c r="A106" s="4">
        <f>IF('True_Odds_Calculator_3-way'!A105="","",'True_Odds_Calculator_3-way'!A105)</f>
        <v>1.96</v>
      </c>
      <c r="B106" s="4">
        <f>IF('True_Odds_Calculator_3-way'!B105="","",'True_Odds_Calculator_3-way'!B105)</f>
        <v>3.61</v>
      </c>
      <c r="C106" s="4">
        <f>IF('True_Odds_Calculator_3-way'!C105="","",'True_Odds_Calculator_3-way'!C105)</f>
        <v>3.95</v>
      </c>
      <c r="D106" s="4">
        <f t="shared" si="5"/>
        <v>4.0376948843985794E-2</v>
      </c>
      <c r="E106" s="4">
        <f t="shared" si="6"/>
        <v>2.0131049156759104</v>
      </c>
      <c r="F106" s="4">
        <f t="shared" si="7"/>
        <v>3.7943561087398039</v>
      </c>
      <c r="G106" s="4">
        <f t="shared" si="8"/>
        <v>4.1717845073618101</v>
      </c>
      <c r="I106" s="4">
        <f t="shared" si="9"/>
        <v>1.0403769488439858</v>
      </c>
    </row>
    <row r="107" spans="1:9" x14ac:dyDescent="0.2">
      <c r="A107" s="4">
        <f>IF('True_Odds_Calculator_3-way'!A106="","",'True_Odds_Calculator_3-way'!A106)</f>
        <v>2.5</v>
      </c>
      <c r="B107" s="4">
        <f>IF('True_Odds_Calculator_3-way'!B106="","",'True_Odds_Calculator_3-way'!B106)</f>
        <v>3.02</v>
      </c>
      <c r="C107" s="4">
        <f>IF('True_Odds_Calculator_3-way'!C106="","",'True_Odds_Calculator_3-way'!C106)</f>
        <v>3.09</v>
      </c>
      <c r="D107" s="4">
        <f t="shared" si="5"/>
        <v>5.4750423283825178E-2</v>
      </c>
      <c r="E107" s="4">
        <f t="shared" si="6"/>
        <v>2.6195163578248453</v>
      </c>
      <c r="F107" s="4">
        <f t="shared" si="7"/>
        <v>3.1961575873265229</v>
      </c>
      <c r="G107" s="4">
        <f t="shared" si="8"/>
        <v>3.2746681514268201</v>
      </c>
      <c r="I107" s="4">
        <f t="shared" si="9"/>
        <v>1.0547504232838252</v>
      </c>
    </row>
    <row r="108" spans="1:9" x14ac:dyDescent="0.2">
      <c r="A108" s="4">
        <f>IF('True_Odds_Calculator_3-way'!A107="","",'True_Odds_Calculator_3-way'!A107)</f>
        <v>4.76</v>
      </c>
      <c r="B108" s="4">
        <f>IF('True_Odds_Calculator_3-way'!B107="","",'True_Odds_Calculator_3-way'!B107)</f>
        <v>3.24</v>
      </c>
      <c r="C108" s="4">
        <f>IF('True_Odds_Calculator_3-way'!C107="","",'True_Odds_Calculator_3-way'!C107)</f>
        <v>1.85</v>
      </c>
      <c r="D108" s="4">
        <f t="shared" si="5"/>
        <v>5.9266549462627882E-2</v>
      </c>
      <c r="E108" s="4">
        <f t="shared" si="6"/>
        <v>5.2540734047672828</v>
      </c>
      <c r="F108" s="4">
        <f t="shared" si="7"/>
        <v>3.4615675794595715</v>
      </c>
      <c r="G108" s="4">
        <f t="shared" si="8"/>
        <v>1.920178103850841</v>
      </c>
      <c r="I108" s="4">
        <f t="shared" si="9"/>
        <v>1.0592665494626279</v>
      </c>
    </row>
    <row r="109" spans="1:9" x14ac:dyDescent="0.2">
      <c r="A109" s="4">
        <f>IF('True_Odds_Calculator_3-way'!A108="","",'True_Odds_Calculator_3-way'!A108)</f>
        <v>6.56</v>
      </c>
      <c r="B109" s="4">
        <f>IF('True_Odds_Calculator_3-way'!B108="","",'True_Odds_Calculator_3-way'!B108)</f>
        <v>3.48</v>
      </c>
      <c r="C109" s="4">
        <f>IF('True_Odds_Calculator_3-way'!C108="","",'True_Odds_Calculator_3-way'!C108)</f>
        <v>1.61</v>
      </c>
      <c r="D109" s="4">
        <f t="shared" si="5"/>
        <v>6.0913358651684568E-2</v>
      </c>
      <c r="E109" s="4">
        <f t="shared" si="6"/>
        <v>7.5680420998069389</v>
      </c>
      <c r="F109" s="4">
        <f t="shared" si="7"/>
        <v>3.7445909062999725</v>
      </c>
      <c r="G109" s="4">
        <f t="shared" si="8"/>
        <v>1.6644098391657185</v>
      </c>
      <c r="I109" s="4">
        <f t="shared" si="9"/>
        <v>1.0609133586516846</v>
      </c>
    </row>
    <row r="110" spans="1:9" x14ac:dyDescent="0.2">
      <c r="A110" s="4">
        <f>IF('True_Odds_Calculator_3-way'!A109="","",'True_Odds_Calculator_3-way'!A109)</f>
        <v>7.19</v>
      </c>
      <c r="B110" s="4">
        <f>IF('True_Odds_Calculator_3-way'!B109="","",'True_Odds_Calculator_3-way'!B109)</f>
        <v>4.8499999999999996</v>
      </c>
      <c r="C110" s="4">
        <f>IF('True_Odds_Calculator_3-way'!C109="","",'True_Odds_Calculator_3-way'!C109)</f>
        <v>1.42</v>
      </c>
      <c r="D110" s="4">
        <f t="shared" si="5"/>
        <v>4.9492977537449967E-2</v>
      </c>
      <c r="E110" s="4">
        <f t="shared" si="6"/>
        <v>8.1576449061873486</v>
      </c>
      <c r="F110" s="4">
        <f t="shared" si="7"/>
        <v>5.2718173310767771</v>
      </c>
      <c r="G110" s="4">
        <f t="shared" si="8"/>
        <v>1.454063883532835</v>
      </c>
      <c r="I110" s="4">
        <f t="shared" si="9"/>
        <v>1.04949297753745</v>
      </c>
    </row>
    <row r="111" spans="1:9" x14ac:dyDescent="0.2">
      <c r="A111" s="4">
        <f>IF('True_Odds_Calculator_3-way'!A110="","",'True_Odds_Calculator_3-way'!A110)</f>
        <v>1.44</v>
      </c>
      <c r="B111" s="4">
        <f>IF('True_Odds_Calculator_3-way'!B110="","",'True_Odds_Calculator_3-way'!B110)</f>
        <v>4.79</v>
      </c>
      <c r="C111" s="4">
        <f>IF('True_Odds_Calculator_3-way'!C110="","",'True_Odds_Calculator_3-way'!C110)</f>
        <v>7.31</v>
      </c>
      <c r="D111" s="4">
        <f t="shared" si="5"/>
        <v>4.0011617276581646E-2</v>
      </c>
      <c r="E111" s="4">
        <f t="shared" si="6"/>
        <v>1.4681975806479794</v>
      </c>
      <c r="F111" s="4">
        <f t="shared" si="7"/>
        <v>5.1168938678744258</v>
      </c>
      <c r="G111" s="4">
        <f t="shared" si="8"/>
        <v>8.0996778856585117</v>
      </c>
      <c r="I111" s="4">
        <f t="shared" si="9"/>
        <v>1.0400116172765816</v>
      </c>
    </row>
    <row r="112" spans="1:9" x14ac:dyDescent="0.2">
      <c r="A112" s="4">
        <f>IF('True_Odds_Calculator_3-way'!A111="","",'True_Odds_Calculator_3-way'!A111)</f>
        <v>4.8600000000000003</v>
      </c>
      <c r="B112" s="4">
        <f>IF('True_Odds_Calculator_3-way'!B111="","",'True_Odds_Calculator_3-way'!B111)</f>
        <v>4.12</v>
      </c>
      <c r="C112" s="4">
        <f>IF('True_Odds_Calculator_3-way'!C111="","",'True_Odds_Calculator_3-way'!C111)</f>
        <v>1.7</v>
      </c>
      <c r="D112" s="4">
        <f t="shared" si="5"/>
        <v>3.6715057592016764E-2</v>
      </c>
      <c r="E112" s="4">
        <f t="shared" si="6"/>
        <v>5.1673454021406489</v>
      </c>
      <c r="F112" s="4">
        <f t="shared" si="7"/>
        <v>4.3387694890942647</v>
      </c>
      <c r="G112" s="4">
        <f t="shared" si="8"/>
        <v>1.736120329467064</v>
      </c>
      <c r="I112" s="4">
        <f t="shared" si="9"/>
        <v>1.0367150575920168</v>
      </c>
    </row>
    <row r="113" spans="1:9" x14ac:dyDescent="0.2">
      <c r="A113" s="4">
        <f>IF('True_Odds_Calculator_3-way'!A112="","",'True_Odds_Calculator_3-way'!A112)</f>
        <v>2.29</v>
      </c>
      <c r="B113" s="4">
        <f>IF('True_Odds_Calculator_3-way'!B112="","",'True_Odds_Calculator_3-way'!B112)</f>
        <v>3.53</v>
      </c>
      <c r="C113" s="4">
        <f>IF('True_Odds_Calculator_3-way'!C112="","",'True_Odds_Calculator_3-way'!C112)</f>
        <v>3.18</v>
      </c>
      <c r="D113" s="4">
        <f t="shared" si="5"/>
        <v>3.4432750492624953E-2</v>
      </c>
      <c r="E113" s="4">
        <f t="shared" si="6"/>
        <v>2.3518143021028957</v>
      </c>
      <c r="F113" s="4">
        <f t="shared" si="7"/>
        <v>3.6790603290819446</v>
      </c>
      <c r="G113" s="4">
        <f t="shared" si="8"/>
        <v>3.3004626472537026</v>
      </c>
      <c r="I113" s="4">
        <f t="shared" si="9"/>
        <v>1.034432750492625</v>
      </c>
    </row>
    <row r="114" spans="1:9" x14ac:dyDescent="0.2">
      <c r="A114" s="4">
        <f>IF('True_Odds_Calculator_3-way'!A113="","",'True_Odds_Calculator_3-way'!A113)</f>
        <v>1.51</v>
      </c>
      <c r="B114" s="4">
        <f>IF('True_Odds_Calculator_3-way'!B113="","",'True_Odds_Calculator_3-way'!B113)</f>
        <v>4.16</v>
      </c>
      <c r="C114" s="4">
        <f>IF('True_Odds_Calculator_3-way'!C113="","",'True_Odds_Calculator_3-way'!C113)</f>
        <v>7.35</v>
      </c>
      <c r="D114" s="4">
        <f t="shared" si="5"/>
        <v>3.8690692782461955E-2</v>
      </c>
      <c r="E114" s="4">
        <f t="shared" si="6"/>
        <v>1.539990255905884</v>
      </c>
      <c r="F114" s="4">
        <f t="shared" si="7"/>
        <v>4.3958417171387625</v>
      </c>
      <c r="G114" s="4">
        <f t="shared" si="8"/>
        <v>8.1196825504764192</v>
      </c>
      <c r="I114" s="4">
        <f t="shared" si="9"/>
        <v>1.038690692782462</v>
      </c>
    </row>
    <row r="115" spans="1:9" x14ac:dyDescent="0.2">
      <c r="A115" s="4">
        <f>IF('True_Odds_Calculator_3-way'!A114="","",'True_Odds_Calculator_3-way'!A114)</f>
        <v>2.38</v>
      </c>
      <c r="B115" s="4">
        <f>IF('True_Odds_Calculator_3-way'!B114="","",'True_Odds_Calculator_3-way'!B114)</f>
        <v>3.22</v>
      </c>
      <c r="C115" s="4">
        <f>IF('True_Odds_Calculator_3-way'!C114="","",'True_Odds_Calculator_3-way'!C114)</f>
        <v>3.2</v>
      </c>
      <c r="D115" s="4">
        <f t="shared" si="5"/>
        <v>4.3227073438070862E-2</v>
      </c>
      <c r="E115" s="4">
        <f t="shared" si="6"/>
        <v>2.4645168551972532</v>
      </c>
      <c r="F115" s="4">
        <f t="shared" si="7"/>
        <v>3.3766674377361401</v>
      </c>
      <c r="G115" s="4">
        <f t="shared" si="8"/>
        <v>3.3546805576834693</v>
      </c>
      <c r="I115" s="4">
        <f t="shared" si="9"/>
        <v>1.0432270734380709</v>
      </c>
    </row>
    <row r="116" spans="1:9" x14ac:dyDescent="0.2">
      <c r="A116" s="4">
        <f>IF('True_Odds_Calculator_3-way'!A115="","",'True_Odds_Calculator_3-way'!A115)</f>
        <v>1.61</v>
      </c>
      <c r="B116" s="4">
        <f>IF('True_Odds_Calculator_3-way'!B115="","",'True_Odds_Calculator_3-way'!B115)</f>
        <v>4.1399999999999997</v>
      </c>
      <c r="C116" s="4">
        <f>IF('True_Odds_Calculator_3-way'!C115="","",'True_Odds_Calculator_3-way'!C115)</f>
        <v>5.34</v>
      </c>
      <c r="D116" s="4">
        <f t="shared" si="5"/>
        <v>4.9929823745163304E-2</v>
      </c>
      <c r="E116" s="4">
        <f t="shared" si="6"/>
        <v>1.6543288534642375</v>
      </c>
      <c r="F116" s="4">
        <f t="shared" si="7"/>
        <v>4.4463688499155269</v>
      </c>
      <c r="G116" s="4">
        <f t="shared" si="8"/>
        <v>5.8608868218933212</v>
      </c>
      <c r="I116" s="4">
        <f t="shared" si="9"/>
        <v>1.0499298237451633</v>
      </c>
    </row>
    <row r="117" spans="1:9" x14ac:dyDescent="0.2">
      <c r="A117" s="4">
        <f>IF('True_Odds_Calculator_3-way'!A116="","",'True_Odds_Calculator_3-way'!A116)</f>
        <v>2.1800000000000002</v>
      </c>
      <c r="B117" s="4">
        <f>IF('True_Odds_Calculator_3-way'!B116="","",'True_Odds_Calculator_3-way'!B116)</f>
        <v>3.13</v>
      </c>
      <c r="C117" s="4">
        <f>IF('True_Odds_Calculator_3-way'!C116="","",'True_Odds_Calculator_3-way'!C116)</f>
        <v>3.83</v>
      </c>
      <c r="D117" s="4">
        <f t="shared" si="5"/>
        <v>3.9301019965774397E-2</v>
      </c>
      <c r="E117" s="4">
        <f t="shared" si="6"/>
        <v>2.2440883380196293</v>
      </c>
      <c r="F117" s="4">
        <f t="shared" si="7"/>
        <v>3.263830307343679</v>
      </c>
      <c r="G117" s="4">
        <f t="shared" si="8"/>
        <v>4.0323187809036023</v>
      </c>
      <c r="I117" s="4">
        <f t="shared" si="9"/>
        <v>1.0393010199657744</v>
      </c>
    </row>
    <row r="118" spans="1:9" x14ac:dyDescent="0.2">
      <c r="A118" s="4">
        <f>IF('True_Odds_Calculator_3-way'!A117="","",'True_Odds_Calculator_3-way'!A117)</f>
        <v>2.39</v>
      </c>
      <c r="B118" s="4">
        <f>IF('True_Odds_Calculator_3-way'!B117="","",'True_Odds_Calculator_3-way'!B117)</f>
        <v>3.36</v>
      </c>
      <c r="C118" s="4">
        <f>IF('True_Odds_Calculator_3-way'!C117="","",'True_Odds_Calculator_3-way'!C117)</f>
        <v>3.16</v>
      </c>
      <c r="D118" s="4">
        <f t="shared" si="5"/>
        <v>3.2484785662583393E-2</v>
      </c>
      <c r="E118" s="4">
        <f t="shared" si="6"/>
        <v>2.4534953454350816</v>
      </c>
      <c r="F118" s="4">
        <f t="shared" si="7"/>
        <v>3.4868623740797355</v>
      </c>
      <c r="G118" s="4">
        <f t="shared" si="8"/>
        <v>3.2719575788125121</v>
      </c>
      <c r="I118" s="4">
        <f t="shared" si="9"/>
        <v>1.0324847856625834</v>
      </c>
    </row>
    <row r="119" spans="1:9" x14ac:dyDescent="0.2">
      <c r="A119" s="4">
        <f>IF('True_Odds_Calculator_3-way'!A118="","",'True_Odds_Calculator_3-way'!A118)</f>
        <v>2.02</v>
      </c>
      <c r="B119" s="4">
        <f>IF('True_Odds_Calculator_3-way'!B118="","",'True_Odds_Calculator_3-way'!B118)</f>
        <v>3.62</v>
      </c>
      <c r="C119" s="4">
        <f>IF('True_Odds_Calculator_3-way'!C118="","",'True_Odds_Calculator_3-way'!C118)</f>
        <v>3.88</v>
      </c>
      <c r="D119" s="4">
        <f t="shared" si="5"/>
        <v>2.902455763603351E-2</v>
      </c>
      <c r="E119" s="4">
        <f t="shared" si="6"/>
        <v>2.0602641589229158</v>
      </c>
      <c r="F119" s="4">
        <f t="shared" si="7"/>
        <v>3.7513846166864817</v>
      </c>
      <c r="G119" s="4">
        <f t="shared" si="8"/>
        <v>4.031329782276087</v>
      </c>
      <c r="I119" s="4">
        <f t="shared" si="9"/>
        <v>1.0290245576360335</v>
      </c>
    </row>
    <row r="120" spans="1:9" x14ac:dyDescent="0.2">
      <c r="A120" s="4">
        <f>IF('True_Odds_Calculator_3-way'!A119="","",'True_Odds_Calculator_3-way'!A119)</f>
        <v>2.5299999999999998</v>
      </c>
      <c r="B120" s="4">
        <f>IF('True_Odds_Calculator_3-way'!B119="","",'True_Odds_Calculator_3-way'!B119)</f>
        <v>3.33</v>
      </c>
      <c r="C120" s="4">
        <f>IF('True_Odds_Calculator_3-way'!C119="","",'True_Odds_Calculator_3-way'!C119)</f>
        <v>3.01</v>
      </c>
      <c r="D120" s="4">
        <f t="shared" si="5"/>
        <v>2.7783130917610199E-2</v>
      </c>
      <c r="E120" s="4">
        <f t="shared" si="6"/>
        <v>2.5907012717608091</v>
      </c>
      <c r="F120" s="4">
        <f t="shared" si="7"/>
        <v>3.435962596497621</v>
      </c>
      <c r="G120" s="4">
        <f t="shared" si="8"/>
        <v>3.0963119922471773</v>
      </c>
      <c r="I120" s="4">
        <f t="shared" si="9"/>
        <v>1.0277831309176102</v>
      </c>
    </row>
    <row r="121" spans="1:9" x14ac:dyDescent="0.2">
      <c r="A121" s="4">
        <f>IF('True_Odds_Calculator_3-way'!A120="","",'True_Odds_Calculator_3-way'!A120)</f>
        <v>4.41</v>
      </c>
      <c r="B121" s="4">
        <f>IF('True_Odds_Calculator_3-way'!B120="","",'True_Odds_Calculator_3-way'!B120)</f>
        <v>4.0199999999999996</v>
      </c>
      <c r="C121" s="4">
        <f>IF('True_Odds_Calculator_3-way'!C120="","",'True_Odds_Calculator_3-way'!C120)</f>
        <v>1.8</v>
      </c>
      <c r="D121" s="4">
        <f t="shared" si="5"/>
        <v>3.1069144075540844E-2</v>
      </c>
      <c r="E121" s="4">
        <f t="shared" si="6"/>
        <v>4.6210509852987194</v>
      </c>
      <c r="F121" s="4">
        <f t="shared" si="7"/>
        <v>4.1946337308347532</v>
      </c>
      <c r="G121" s="4">
        <f t="shared" si="8"/>
        <v>1.8341920665466511</v>
      </c>
      <c r="I121" s="4">
        <f t="shared" si="9"/>
        <v>1.0310691440755408</v>
      </c>
    </row>
    <row r="122" spans="1:9" x14ac:dyDescent="0.2">
      <c r="A122" s="4">
        <f>IF('True_Odds_Calculator_3-way'!A121="","",'True_Odds_Calculator_3-way'!A121)</f>
        <v>2.4300000000000002</v>
      </c>
      <c r="B122" s="4">
        <f>IF('True_Odds_Calculator_3-way'!B121="","",'True_Odds_Calculator_3-way'!B121)</f>
        <v>3.38</v>
      </c>
      <c r="C122" s="4">
        <f>IF('True_Odds_Calculator_3-way'!C121="","",'True_Odds_Calculator_3-way'!C121)</f>
        <v>3.12</v>
      </c>
      <c r="D122" s="4">
        <f t="shared" si="5"/>
        <v>2.7893442423356785E-2</v>
      </c>
      <c r="E122" s="4">
        <f t="shared" si="6"/>
        <v>2.4861717906547338</v>
      </c>
      <c r="F122" s="4">
        <f t="shared" si="7"/>
        <v>3.4896684558625668</v>
      </c>
      <c r="G122" s="4">
        <f t="shared" si="8"/>
        <v>3.2132126649627035</v>
      </c>
      <c r="I122" s="4">
        <f t="shared" si="9"/>
        <v>1.0278934424233568</v>
      </c>
    </row>
    <row r="123" spans="1:9" x14ac:dyDescent="0.2">
      <c r="A123" s="4">
        <f>IF('True_Odds_Calculator_3-way'!A122="","",'True_Odds_Calculator_3-way'!A122)</f>
        <v>1.55</v>
      </c>
      <c r="B123" s="4">
        <f>IF('True_Odds_Calculator_3-way'!B122="","",'True_Odds_Calculator_3-way'!B122)</f>
        <v>4.5599999999999996</v>
      </c>
      <c r="C123" s="4">
        <f>IF('True_Odds_Calculator_3-way'!C122="","",'True_Odds_Calculator_3-way'!C122)</f>
        <v>6.03</v>
      </c>
      <c r="D123" s="4">
        <f t="shared" si="5"/>
        <v>3.0297015206930844E-2</v>
      </c>
      <c r="E123" s="4">
        <f t="shared" si="6"/>
        <v>1.5746486970182196</v>
      </c>
      <c r="F123" s="4">
        <f t="shared" si="7"/>
        <v>4.7801320759795782</v>
      </c>
      <c r="G123" s="4">
        <f t="shared" si="8"/>
        <v>6.4210209142488681</v>
      </c>
      <c r="I123" s="4">
        <f t="shared" si="9"/>
        <v>1.0302970152069308</v>
      </c>
    </row>
    <row r="124" spans="1:9" x14ac:dyDescent="0.2">
      <c r="A124" s="4">
        <f>IF('True_Odds_Calculator_3-way'!A123="","",'True_Odds_Calculator_3-way'!A123)</f>
        <v>4.1399999999999997</v>
      </c>
      <c r="B124" s="4">
        <f>IF('True_Odds_Calculator_3-way'!B123="","",'True_Odds_Calculator_3-way'!B123)</f>
        <v>4.0599999999999996</v>
      </c>
      <c r="C124" s="4">
        <f>IF('True_Odds_Calculator_3-way'!C123="","",'True_Odds_Calculator_3-way'!C123)</f>
        <v>1.85</v>
      </c>
      <c r="D124" s="4">
        <f t="shared" si="5"/>
        <v>2.839185297955904E-2</v>
      </c>
      <c r="E124" s="4">
        <f t="shared" si="6"/>
        <v>4.3088229452557805</v>
      </c>
      <c r="F124" s="4">
        <f t="shared" si="7"/>
        <v>4.2222335877295967</v>
      </c>
      <c r="G124" s="4">
        <f t="shared" si="8"/>
        <v>1.882967578842663</v>
      </c>
      <c r="I124" s="4">
        <f t="shared" si="9"/>
        <v>1.028391852979559</v>
      </c>
    </row>
    <row r="125" spans="1:9" x14ac:dyDescent="0.2">
      <c r="A125" s="4">
        <f>IF('True_Odds_Calculator_3-way'!A124="","",'True_Odds_Calculator_3-way'!A124)</f>
        <v>2.2799999999999998</v>
      </c>
      <c r="B125" s="4">
        <f>IF('True_Odds_Calculator_3-way'!B124="","",'True_Odds_Calculator_3-way'!B124)</f>
        <v>3.49</v>
      </c>
      <c r="C125" s="4">
        <f>IF('True_Odds_Calculator_3-way'!C124="","",'True_Odds_Calculator_3-way'!C124)</f>
        <v>3.3</v>
      </c>
      <c r="D125" s="4">
        <f t="shared" si="5"/>
        <v>2.8159745547771564E-2</v>
      </c>
      <c r="E125" s="4">
        <f t="shared" si="6"/>
        <v>2.3298623311080591</v>
      </c>
      <c r="F125" s="4">
        <f t="shared" si="7"/>
        <v>3.6082016950829408</v>
      </c>
      <c r="G125" s="4">
        <f t="shared" si="8"/>
        <v>3.4054874252988045</v>
      </c>
      <c r="I125" s="4">
        <f t="shared" si="9"/>
        <v>1.0281597455477716</v>
      </c>
    </row>
    <row r="126" spans="1:9" x14ac:dyDescent="0.2">
      <c r="A126" s="4">
        <f>IF('True_Odds_Calculator_3-way'!A125="","",'True_Odds_Calculator_3-way'!A125)</f>
        <v>1.93</v>
      </c>
      <c r="B126" s="4">
        <f>IF('True_Odds_Calculator_3-way'!B125="","",'True_Odds_Calculator_3-way'!B125)</f>
        <v>3.45</v>
      </c>
      <c r="C126" s="4">
        <f>IF('True_Odds_Calculator_3-way'!C125="","",'True_Odds_Calculator_3-way'!C125)</f>
        <v>4.17</v>
      </c>
      <c r="D126" s="4">
        <f t="shared" si="5"/>
        <v>4.779794096689316E-2</v>
      </c>
      <c r="E126" s="4">
        <f t="shared" si="6"/>
        <v>1.9912303505815896</v>
      </c>
      <c r="F126" s="4">
        <f t="shared" si="7"/>
        <v>3.6506686090656837</v>
      </c>
      <c r="G126" s="4">
        <f t="shared" si="8"/>
        <v>4.466768230639234</v>
      </c>
      <c r="I126" s="4">
        <f t="shared" si="9"/>
        <v>1.0477979409668932</v>
      </c>
    </row>
    <row r="127" spans="1:9" x14ac:dyDescent="0.2">
      <c r="A127" s="4">
        <f>IF('True_Odds_Calculator_3-way'!A126="","",'True_Odds_Calculator_3-way'!A126)</f>
        <v>12.27</v>
      </c>
      <c r="B127" s="4">
        <f>IF('True_Odds_Calculator_3-way'!B126="","",'True_Odds_Calculator_3-way'!B126)</f>
        <v>5.14</v>
      </c>
      <c r="C127" s="4">
        <f>IF('True_Odds_Calculator_3-way'!C126="","",'True_Odds_Calculator_3-way'!C126)</f>
        <v>1.32</v>
      </c>
      <c r="D127" s="4">
        <f t="shared" si="5"/>
        <v>3.3627879260674565E-2</v>
      </c>
      <c r="E127" s="4">
        <f t="shared" si="6"/>
        <v>14.22671418845205</v>
      </c>
      <c r="F127" s="4">
        <f t="shared" si="7"/>
        <v>5.4542508428097012</v>
      </c>
      <c r="G127" s="4">
        <f t="shared" si="8"/>
        <v>1.3398243993784336</v>
      </c>
      <c r="I127" s="4">
        <f t="shared" si="9"/>
        <v>1.0336278792606746</v>
      </c>
    </row>
    <row r="128" spans="1:9" x14ac:dyDescent="0.2">
      <c r="A128" s="4">
        <f>IF('True_Odds_Calculator_3-way'!A127="","",'True_Odds_Calculator_3-way'!A127)</f>
        <v>3.91</v>
      </c>
      <c r="B128" s="4">
        <f>IF('True_Odds_Calculator_3-way'!B127="","",'True_Odds_Calculator_3-way'!B127)</f>
        <v>3.33</v>
      </c>
      <c r="C128" s="4">
        <f>IF('True_Odds_Calculator_3-way'!C127="","",'True_Odds_Calculator_3-way'!C127)</f>
        <v>2.12</v>
      </c>
      <c r="D128" s="4">
        <f t="shared" si="5"/>
        <v>2.7752889211172249E-2</v>
      </c>
      <c r="E128" s="4">
        <f t="shared" si="6"/>
        <v>4.056737323208413</v>
      </c>
      <c r="F128" s="4">
        <f t="shared" si="7"/>
        <v>3.4358435910474752</v>
      </c>
      <c r="G128" s="4">
        <f t="shared" si="8"/>
        <v>2.1624092606115353</v>
      </c>
      <c r="I128" s="4">
        <f t="shared" si="9"/>
        <v>1.0277528892111722</v>
      </c>
    </row>
    <row r="129" spans="1:9" x14ac:dyDescent="0.2">
      <c r="A129" s="4">
        <f>IF('True_Odds_Calculator_3-way'!A128="","",'True_Odds_Calculator_3-way'!A128)</f>
        <v>1.72</v>
      </c>
      <c r="B129" s="4">
        <f>IF('True_Odds_Calculator_3-way'!B128="","",'True_Odds_Calculator_3-way'!B128)</f>
        <v>4.3499999999999996</v>
      </c>
      <c r="C129" s="4">
        <f>IF('True_Odds_Calculator_3-way'!C128="","",'True_Odds_Calculator_3-way'!C128)</f>
        <v>5.05</v>
      </c>
      <c r="D129" s="4">
        <f t="shared" si="5"/>
        <v>9.3002082886717297E-3</v>
      </c>
      <c r="E129" s="4">
        <f t="shared" si="6"/>
        <v>1.7292204097261528</v>
      </c>
      <c r="F129" s="4">
        <f t="shared" si="7"/>
        <v>4.4094629394785771</v>
      </c>
      <c r="G129" s="4">
        <f t="shared" si="8"/>
        <v>5.1303169100142112</v>
      </c>
      <c r="I129" s="4">
        <f t="shared" si="9"/>
        <v>1.0093002082886717</v>
      </c>
    </row>
    <row r="130" spans="1:9" x14ac:dyDescent="0.2">
      <c r="A130" s="4">
        <f>IF('True_Odds_Calculator_3-way'!A129="","",'True_Odds_Calculator_3-way'!A129)</f>
        <v>2.17</v>
      </c>
      <c r="B130" s="4">
        <f>IF('True_Odds_Calculator_3-way'!B129="","",'True_Odds_Calculator_3-way'!B129)</f>
        <v>3.4</v>
      </c>
      <c r="C130" s="4">
        <f>IF('True_Odds_Calculator_3-way'!C129="","",'True_Odds_Calculator_3-way'!C129)</f>
        <v>3.65</v>
      </c>
      <c r="D130" s="4">
        <f t="shared" si="5"/>
        <v>2.8919742886107214E-2</v>
      </c>
      <c r="E130" s="4">
        <f t="shared" si="6"/>
        <v>2.2163632473005004</v>
      </c>
      <c r="F130" s="4">
        <f t="shared" si="7"/>
        <v>3.5152136171990236</v>
      </c>
      <c r="G130" s="4">
        <f t="shared" si="8"/>
        <v>3.7831113733423241</v>
      </c>
      <c r="I130" s="4">
        <f t="shared" si="9"/>
        <v>1.0289197428861072</v>
      </c>
    </row>
    <row r="131" spans="1:9" x14ac:dyDescent="0.2">
      <c r="A131" s="4">
        <f>IF('True_Odds_Calculator_3-way'!A130="","",'True_Odds_Calculator_3-way'!A130)</f>
        <v>3.95</v>
      </c>
      <c r="B131" s="4">
        <f>IF('True_Odds_Calculator_3-way'!B130="","",'True_Odds_Calculator_3-way'!B130)</f>
        <v>3.32</v>
      </c>
      <c r="C131" s="4">
        <f>IF('True_Odds_Calculator_3-way'!C130="","",'True_Odds_Calculator_3-way'!C130)</f>
        <v>2.11</v>
      </c>
      <c r="D131" s="4">
        <f t="shared" ref="D131:D194" si="10">IF(A131="","",((1/A131)+(1/B131)+(1/C131))-1)</f>
        <v>2.8303025528233272E-2</v>
      </c>
      <c r="E131" s="4">
        <f t="shared" ref="E131:E194" si="11">IF(A131="","",(3*A131)/(3-($D131*A131)))</f>
        <v>4.102897129560251</v>
      </c>
      <c r="F131" s="4">
        <f t="shared" ref="F131:F194" si="12">IF(B131="","",(3*B131)/(3-($D131*B131)))</f>
        <v>3.4273515565842589</v>
      </c>
      <c r="G131" s="4">
        <f t="shared" ref="G131:G194" si="13">IF(C131="","",(3*C131)/(3-($D131*C131)))</f>
        <v>2.1528557394361445</v>
      </c>
      <c r="I131" s="4">
        <f t="shared" ref="I131:I194" si="14">IF(A131="","",D131+1)</f>
        <v>1.0283030255282333</v>
      </c>
    </row>
    <row r="132" spans="1:9" x14ac:dyDescent="0.2">
      <c r="A132" s="4">
        <f>IF('True_Odds_Calculator_3-way'!A131="","",'True_Odds_Calculator_3-way'!A131)</f>
        <v>2.98</v>
      </c>
      <c r="B132" s="4">
        <f>IF('True_Odds_Calculator_3-way'!B131="","",'True_Odds_Calculator_3-way'!B131)</f>
        <v>3.04</v>
      </c>
      <c r="C132" s="4">
        <f>IF('True_Odds_Calculator_3-way'!C131="","",'True_Odds_Calculator_3-way'!C131)</f>
        <v>2.76</v>
      </c>
      <c r="D132" s="4">
        <f t="shared" si="10"/>
        <v>2.6836678799420532E-2</v>
      </c>
      <c r="E132" s="4">
        <f t="shared" si="11"/>
        <v>3.0616158436635925</v>
      </c>
      <c r="F132" s="4">
        <f t="shared" si="12"/>
        <v>3.1249823358298698</v>
      </c>
      <c r="G132" s="4">
        <f t="shared" si="13"/>
        <v>2.8298687360487533</v>
      </c>
      <c r="I132" s="4">
        <f t="shared" si="14"/>
        <v>1.0268366787994205</v>
      </c>
    </row>
    <row r="133" spans="1:9" x14ac:dyDescent="0.2">
      <c r="A133" s="4">
        <f>IF('True_Odds_Calculator_3-way'!A132="","",'True_Odds_Calculator_3-way'!A132)</f>
        <v>3.26</v>
      </c>
      <c r="B133" s="4">
        <f>IF('True_Odds_Calculator_3-way'!B132="","",'True_Odds_Calculator_3-way'!B132)</f>
        <v>3.58</v>
      </c>
      <c r="C133" s="4">
        <f>IF('True_Odds_Calculator_3-way'!C132="","",'True_Odds_Calculator_3-way'!C132)</f>
        <v>2.27</v>
      </c>
      <c r="D133" s="4">
        <f t="shared" si="10"/>
        <v>2.6606709557449815E-2</v>
      </c>
      <c r="E133" s="4">
        <f t="shared" si="11"/>
        <v>3.3570614569445572</v>
      </c>
      <c r="F133" s="4">
        <f t="shared" si="12"/>
        <v>3.6973947739168129</v>
      </c>
      <c r="G133" s="4">
        <f t="shared" si="13"/>
        <v>2.316639537528745</v>
      </c>
      <c r="I133" s="4">
        <f t="shared" si="14"/>
        <v>1.0266067095574498</v>
      </c>
    </row>
    <row r="134" spans="1:9" x14ac:dyDescent="0.2">
      <c r="A134" s="4">
        <f>IF('True_Odds_Calculator_3-way'!A133="","",'True_Odds_Calculator_3-way'!A133)</f>
        <v>2.5099999999999998</v>
      </c>
      <c r="B134" s="4">
        <f>IF('True_Odds_Calculator_3-way'!B133="","",'True_Odds_Calculator_3-way'!B133)</f>
        <v>3.04</v>
      </c>
      <c r="C134" s="4">
        <f>IF('True_Odds_Calculator_3-way'!C133="","",'True_Odds_Calculator_3-way'!C133)</f>
        <v>3.27</v>
      </c>
      <c r="D134" s="4">
        <f t="shared" si="10"/>
        <v>3.3164140476561688E-2</v>
      </c>
      <c r="E134" s="4">
        <f t="shared" si="11"/>
        <v>2.5816334371538621</v>
      </c>
      <c r="F134" s="4">
        <f t="shared" si="12"/>
        <v>3.145715965736199</v>
      </c>
      <c r="G134" s="4">
        <f t="shared" si="13"/>
        <v>3.3926402579294477</v>
      </c>
      <c r="I134" s="4">
        <f t="shared" si="14"/>
        <v>1.0331641404765617</v>
      </c>
    </row>
    <row r="135" spans="1:9" x14ac:dyDescent="0.2">
      <c r="A135" s="4">
        <f>IF('True_Odds_Calculator_3-way'!A134="","",'True_Odds_Calculator_3-way'!A134)</f>
        <v>1.99</v>
      </c>
      <c r="B135" s="4">
        <f>IF('True_Odds_Calculator_3-way'!B134="","",'True_Odds_Calculator_3-way'!B134)</f>
        <v>3.38</v>
      </c>
      <c r="C135" s="4">
        <f>IF('True_Odds_Calculator_3-way'!C134="","",'True_Odds_Calculator_3-way'!C134)</f>
        <v>4.22</v>
      </c>
      <c r="D135" s="4">
        <f t="shared" si="10"/>
        <v>3.5337375624300504E-2</v>
      </c>
      <c r="E135" s="4">
        <f t="shared" si="11"/>
        <v>2.0377661748065772</v>
      </c>
      <c r="F135" s="4">
        <f t="shared" si="12"/>
        <v>3.5201492627394937</v>
      </c>
      <c r="G135" s="4">
        <f t="shared" si="13"/>
        <v>4.440739891666289</v>
      </c>
      <c r="I135" s="4">
        <f t="shared" si="14"/>
        <v>1.0353373756243005</v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111" activePane="bottomLeft" state="frozen"/>
      <selection pane="bottomLeft" activeCell="S118" sqref="S118:S13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2.33</v>
      </c>
      <c r="B3">
        <v>3.34</v>
      </c>
      <c r="C3">
        <v>3.35</v>
      </c>
      <c r="D3" s="20">
        <f>IF(OR($A3="",$B3="",$C3=""),"",(1/A3)+(1/B3)+(1/C3)-1)</f>
        <v>2.7093209647580885E-2</v>
      </c>
      <c r="E3" s="17">
        <f>IF(OR($A3="",$B3="",$C3=""),"",A3*'MPTO_working_3-way'!$I2)</f>
        <v>2.3931271784788635</v>
      </c>
      <c r="F3" s="21">
        <f>IF(OR($A3="",$B3="",$C3=""),"",B3*'MPTO_working_3-way'!$I2)</f>
        <v>3.4304913202229201</v>
      </c>
      <c r="G3" s="22">
        <f>IF(OR($A3="",$B3="",$C3=""),"",C3*'MPTO_working_3-way'!$I2)</f>
        <v>3.4407622523193959</v>
      </c>
      <c r="H3" s="17">
        <f>IF(OR($A3="",$B3="",$C3=""),"",'MPTO_working_3-way'!E2)</f>
        <v>2.3800826337381435</v>
      </c>
      <c r="I3" s="21">
        <f>IF(OR($A3="",$B3="",$C3=""),"",'MPTO_working_3-way'!F2)</f>
        <v>3.4438804289003566</v>
      </c>
      <c r="J3" s="22">
        <f>IF(OR($A3="",$B3="",$C3=""),"",'MPTO_working_3-way'!G2)</f>
        <v>3.4545131308063026</v>
      </c>
      <c r="K3" s="17">
        <f>IF(OR($A3="",$B3="",$C3=""),"",'OddsRatio_working_3-way'!H2)</f>
        <v>2.3857405874128688</v>
      </c>
      <c r="L3" s="21">
        <f>IF(OR($A3="",$B3="",$C3=""),"",'OddsRatio_working_3-way'!I2)</f>
        <v>3.438069905673768</v>
      </c>
      <c r="M3" s="22">
        <f>IF(OR($A3="",$B3="",$C3=""),"",'OddsRatio_working_3-way'!J2)</f>
        <v>3.4484890078347674</v>
      </c>
      <c r="N3" s="23">
        <f>(1/E3)* 100</f>
        <v>41.786329159306405</v>
      </c>
      <c r="O3" s="24">
        <f>(1/F3)* 100</f>
        <v>29.15034339556405</v>
      </c>
      <c r="P3" s="24">
        <f>(1/G3)* 100</f>
        <v>29.063327445129534</v>
      </c>
      <c r="Q3" t="s">
        <v>142</v>
      </c>
      <c r="R3" t="s">
        <v>163</v>
      </c>
      <c r="S3" t="s">
        <v>316</v>
      </c>
      <c r="AD3" s="28"/>
      <c r="AE3" s="28"/>
      <c r="AH3" s="37"/>
      <c r="AI3" s="28"/>
      <c r="AJ3" t="s">
        <v>186</v>
      </c>
    </row>
    <row r="4" spans="1:36" s="40" customFormat="1" ht="15" x14ac:dyDescent="0.25">
      <c r="A4">
        <v>1.75</v>
      </c>
      <c r="B4">
        <v>3.58</v>
      </c>
      <c r="C4">
        <v>5.55</v>
      </c>
      <c r="D4" s="20">
        <f t="shared" ref="D4:D67" si="0">IF(OR($A4="",$B4="",$C4=""),"",(1/A4)+(1/B4)+(1/C4)-1)</f>
        <v>3.0938360547299038E-2</v>
      </c>
      <c r="E4" s="17">
        <f>IF(OR($A4="",$B4="",$C4=""),"",A4*'MPTO_working_3-way'!$I3)</f>
        <v>1.8041421309577732</v>
      </c>
      <c r="F4" s="21">
        <f>IF(OR($A4="",$B4="",$C4=""),"",B4*'MPTO_working_3-way'!$I3)</f>
        <v>3.6907593307593305</v>
      </c>
      <c r="G4" s="22">
        <f>IF(OR($A4="",$B4="",$C4=""),"",C4*'MPTO_working_3-way'!$I3)</f>
        <v>5.7217079010375098</v>
      </c>
      <c r="H4" s="17"/>
      <c r="I4" s="21"/>
      <c r="J4" s="22"/>
      <c r="K4" s="17"/>
      <c r="L4" s="21"/>
      <c r="M4" s="22"/>
      <c r="N4" s="23">
        <f t="shared" ref="N4" si="1">(1/E4)* 100</f>
        <v>55.428005523551818</v>
      </c>
      <c r="O4" s="24">
        <f t="shared" ref="O4" si="2">(1/F4)* 100</f>
        <v>27.094695437490412</v>
      </c>
      <c r="P4" s="24">
        <f t="shared" ref="P4" si="3">(1/G4)* 100</f>
        <v>17.477299038957778</v>
      </c>
      <c r="Q4" t="s">
        <v>307</v>
      </c>
      <c r="R4" t="s">
        <v>246</v>
      </c>
      <c r="S4" t="s">
        <v>316</v>
      </c>
      <c r="AD4" s="37"/>
      <c r="AE4" s="37"/>
      <c r="AH4" s="37"/>
      <c r="AI4" s="37"/>
      <c r="AJ4" t="s">
        <v>283</v>
      </c>
    </row>
    <row r="5" spans="1:36" s="40" customFormat="1" ht="15" x14ac:dyDescent="0.25">
      <c r="A5">
        <v>6.29</v>
      </c>
      <c r="B5">
        <v>4.49</v>
      </c>
      <c r="C5">
        <v>1.54</v>
      </c>
      <c r="D5" s="20">
        <f t="shared" si="0"/>
        <v>3.1050310494827649E-2</v>
      </c>
      <c r="E5" s="17">
        <f>IF(OR($A5="",$B5="",$C5=""),"",A5*'MPTO_working_3-way'!$I4)</f>
        <v>6.4853064530124662</v>
      </c>
      <c r="F5" s="21">
        <f>IF(OR($A5="",$B5="",$C5=""),"",B5*'MPTO_working_3-way'!$I4)</f>
        <v>4.6294158941217765</v>
      </c>
      <c r="G5" s="22">
        <f>IF(OR($A5="",$B5="",$C5=""),"",C5*'MPTO_working_3-way'!$I4)</f>
        <v>1.5878174781620347</v>
      </c>
      <c r="H5" s="17"/>
      <c r="I5" s="21"/>
      <c r="J5" s="22"/>
      <c r="K5" s="17"/>
      <c r="L5" s="21"/>
      <c r="M5" s="22"/>
      <c r="N5" s="23">
        <f t="shared" ref="N5:N68" si="4">(1/E5)* 100</f>
        <v>15.419471805152609</v>
      </c>
      <c r="O5" s="24">
        <f t="shared" ref="O5:O68" si="5">(1/F5)* 100</f>
        <v>21.600997250425369</v>
      </c>
      <c r="P5" s="24">
        <f t="shared" ref="P5:P68" si="6">(1/G5)* 100</f>
        <v>62.979530944422024</v>
      </c>
      <c r="Q5" t="s">
        <v>250</v>
      </c>
      <c r="R5" t="s">
        <v>243</v>
      </c>
      <c r="S5" t="s">
        <v>316</v>
      </c>
      <c r="AD5" s="37"/>
      <c r="AE5" s="37"/>
      <c r="AH5" s="37"/>
      <c r="AI5" s="37"/>
      <c r="AJ5" t="s">
        <v>283</v>
      </c>
    </row>
    <row r="6" spans="1:36" s="40" customFormat="1" ht="15" x14ac:dyDescent="0.25">
      <c r="A6">
        <v>4.16</v>
      </c>
      <c r="B6">
        <v>3.31</v>
      </c>
      <c r="C6">
        <v>2.06</v>
      </c>
      <c r="D6" s="20">
        <f t="shared" si="0"/>
        <v>2.7936312213876491E-2</v>
      </c>
      <c r="E6" s="17">
        <f>IF(OR($A6="",$B6="",$C6=""),"",A6*'MPTO_working_3-way'!$I5)</f>
        <v>4.2762150588097265</v>
      </c>
      <c r="F6" s="21">
        <f>IF(OR($A6="",$B6="",$C6=""),"",B6*'MPTO_working_3-way'!$I5)</f>
        <v>3.4024691934279314</v>
      </c>
      <c r="G6" s="22">
        <f>IF(OR($A6="",$B6="",$C6=""),"",C6*'MPTO_working_3-way'!$I5)</f>
        <v>2.1175488031605858</v>
      </c>
      <c r="H6" s="17"/>
      <c r="I6" s="21"/>
      <c r="J6" s="22"/>
      <c r="K6" s="17"/>
      <c r="L6" s="21"/>
      <c r="M6" s="22"/>
      <c r="N6" s="23">
        <f t="shared" si="4"/>
        <v>23.385166233392095</v>
      </c>
      <c r="O6" s="24">
        <f t="shared" si="5"/>
        <v>29.390420402087948</v>
      </c>
      <c r="P6" s="24">
        <f t="shared" si="6"/>
        <v>47.224413364519954</v>
      </c>
      <c r="Q6" t="s">
        <v>156</v>
      </c>
      <c r="R6" t="s">
        <v>150</v>
      </c>
      <c r="S6" t="s">
        <v>316</v>
      </c>
      <c r="AD6" s="37"/>
      <c r="AE6" s="37"/>
      <c r="AH6" s="37"/>
      <c r="AI6" s="37"/>
      <c r="AJ6" t="s">
        <v>187</v>
      </c>
    </row>
    <row r="7" spans="1:36" s="40" customFormat="1" ht="15" x14ac:dyDescent="0.25">
      <c r="A7">
        <v>1.21</v>
      </c>
      <c r="B7">
        <v>7.07</v>
      </c>
      <c r="C7">
        <v>14.79</v>
      </c>
      <c r="D7" s="20">
        <f t="shared" si="0"/>
        <v>3.5502248889307753E-2</v>
      </c>
      <c r="E7" s="17">
        <f>IF(OR($A7="",$B7="",$C7=""),"",A7*'MPTO_working_3-way'!$I6)</f>
        <v>1.2529577211560623</v>
      </c>
      <c r="F7" s="21">
        <f>IF(OR($A7="",$B7="",$C7=""),"",B7*'MPTO_working_3-way'!$I6)</f>
        <v>7.3210008996474061</v>
      </c>
      <c r="G7" s="22">
        <f>IF(OR($A7="",$B7="",$C7=""),"",C7*'MPTO_working_3-way'!$I6)</f>
        <v>15.315078261072861</v>
      </c>
      <c r="H7" s="17"/>
      <c r="I7" s="21"/>
      <c r="J7" s="22"/>
      <c r="K7" s="17"/>
      <c r="L7" s="21"/>
      <c r="M7" s="22"/>
      <c r="N7" s="23">
        <f t="shared" si="4"/>
        <v>79.811152692154153</v>
      </c>
      <c r="O7" s="24">
        <f t="shared" si="5"/>
        <v>13.659334477723695</v>
      </c>
      <c r="P7" s="24">
        <f t="shared" si="6"/>
        <v>6.5295128301221457</v>
      </c>
      <c r="Q7" t="s">
        <v>145</v>
      </c>
      <c r="R7" t="s">
        <v>151</v>
      </c>
      <c r="S7" t="s">
        <v>316</v>
      </c>
      <c r="AD7" s="37"/>
      <c r="AE7" s="37"/>
      <c r="AH7" s="37"/>
      <c r="AI7" s="37"/>
      <c r="AJ7" t="s">
        <v>187</v>
      </c>
    </row>
    <row r="8" spans="1:36" s="36" customFormat="1" ht="15" x14ac:dyDescent="0.25">
      <c r="A8">
        <v>1.94</v>
      </c>
      <c r="B8">
        <v>3.36</v>
      </c>
      <c r="C8">
        <v>4.6100000000000003</v>
      </c>
      <c r="D8" s="20">
        <f t="shared" si="0"/>
        <v>3.0002704841133099E-2</v>
      </c>
      <c r="E8" s="17">
        <f>IF(OR($A8="",$B8="",$C8=""),"",A8*'MPTO_working_3-way'!$I7)</f>
        <v>1.9982052473917982</v>
      </c>
      <c r="F8" s="21">
        <f>IF(OR($A8="",$B8="",$C8=""),"",B8*'MPTO_working_3-way'!$I7)</f>
        <v>3.460809088266207</v>
      </c>
      <c r="G8" s="22">
        <f>IF(OR($A8="",$B8="",$C8=""),"",C8*'MPTO_working_3-way'!$I7)</f>
        <v>4.7483124693176242</v>
      </c>
      <c r="H8" s="17"/>
      <c r="I8" s="21"/>
      <c r="J8" s="22"/>
      <c r="K8" s="17"/>
      <c r="L8" s="21"/>
      <c r="M8" s="22"/>
      <c r="N8" s="23">
        <f t="shared" si="4"/>
        <v>50.044909115581206</v>
      </c>
      <c r="O8" s="24">
        <f t="shared" si="5"/>
        <v>28.894977286972484</v>
      </c>
      <c r="P8" s="24">
        <f t="shared" si="6"/>
        <v>21.060113597446318</v>
      </c>
      <c r="Q8" t="s">
        <v>144</v>
      </c>
      <c r="R8" t="s">
        <v>146</v>
      </c>
      <c r="S8" t="s">
        <v>316</v>
      </c>
      <c r="AD8" s="37"/>
      <c r="AE8" s="37"/>
      <c r="AH8" s="37"/>
      <c r="AI8" s="37"/>
      <c r="AJ8" t="s">
        <v>187</v>
      </c>
    </row>
    <row r="9" spans="1:36" s="36" customFormat="1" ht="15" x14ac:dyDescent="0.25">
      <c r="A9">
        <v>1.67</v>
      </c>
      <c r="B9">
        <v>3.92</v>
      </c>
      <c r="C9">
        <v>5.68</v>
      </c>
      <c r="D9" s="20">
        <f t="shared" si="0"/>
        <v>2.9960774054076378E-2</v>
      </c>
      <c r="E9" s="17">
        <f>IF(OR($A9="",$B9="",$C9=""),"",A9*'MPTO_working_3-way'!$I8)</f>
        <v>1.7200344926703075</v>
      </c>
      <c r="F9" s="21">
        <f>IF(OR($A9="",$B9="",$C9=""),"",B9*'MPTO_working_3-way'!$I8)</f>
        <v>4.0374462342919797</v>
      </c>
      <c r="G9" s="22">
        <f>IF(OR($A9="",$B9="",$C9=""),"",C9*'MPTO_working_3-way'!$I8)</f>
        <v>5.8501771966271532</v>
      </c>
      <c r="H9" s="17"/>
      <c r="I9" s="21"/>
      <c r="J9" s="22"/>
      <c r="K9" s="17"/>
      <c r="L9" s="21"/>
      <c r="M9" s="22"/>
      <c r="N9" s="23">
        <f t="shared" si="4"/>
        <v>58.138368983957221</v>
      </c>
      <c r="O9" s="24">
        <f t="shared" si="5"/>
        <v>24.768131684491976</v>
      </c>
      <c r="P9" s="24">
        <f t="shared" si="6"/>
        <v>17.093499331550806</v>
      </c>
      <c r="Q9" t="s">
        <v>147</v>
      </c>
      <c r="R9" t="s">
        <v>148</v>
      </c>
      <c r="S9" t="s">
        <v>316</v>
      </c>
      <c r="AD9" s="37"/>
      <c r="AE9" s="37"/>
      <c r="AH9" s="37"/>
      <c r="AI9" s="37"/>
      <c r="AJ9" t="s">
        <v>187</v>
      </c>
    </row>
    <row r="10" spans="1:36" s="36" customFormat="1" ht="15" x14ac:dyDescent="0.25">
      <c r="A10">
        <v>2.54</v>
      </c>
      <c r="B10">
        <v>3.09</v>
      </c>
      <c r="C10">
        <v>3.23</v>
      </c>
      <c r="D10" s="20">
        <f t="shared" si="0"/>
        <v>2.6922906090644627E-2</v>
      </c>
      <c r="E10" s="17">
        <f>IF(OR($A10="",$B10="",$C10=""),"",A10*'MPTO_working_3-way'!$I9)</f>
        <v>2.6083841814702375</v>
      </c>
      <c r="F10" s="21">
        <f>IF(OR($A10="",$B10="",$C10=""),"",B10*'MPTO_working_3-way'!$I9)</f>
        <v>3.1731917798200917</v>
      </c>
      <c r="G10" s="22">
        <f>IF(OR($A10="",$B10="",$C10=""),"",C10*'MPTO_working_3-way'!$I9)</f>
        <v>3.3169609866727821</v>
      </c>
      <c r="H10" s="17"/>
      <c r="I10" s="21"/>
      <c r="J10" s="22"/>
      <c r="K10" s="17"/>
      <c r="L10" s="21"/>
      <c r="M10" s="22"/>
      <c r="N10" s="23">
        <f t="shared" si="4"/>
        <v>38.337910768817103</v>
      </c>
      <c r="O10" s="24">
        <f t="shared" si="5"/>
        <v>31.514010793784937</v>
      </c>
      <c r="P10" s="24">
        <f t="shared" si="6"/>
        <v>30.148078437397974</v>
      </c>
      <c r="Q10" t="s">
        <v>97</v>
      </c>
      <c r="R10" t="s">
        <v>106</v>
      </c>
      <c r="S10" t="s">
        <v>316</v>
      </c>
      <c r="AD10" s="37"/>
      <c r="AE10" s="37"/>
      <c r="AH10" s="37"/>
      <c r="AI10" s="37"/>
      <c r="AJ10" t="s">
        <v>93</v>
      </c>
    </row>
    <row r="11" spans="1:36" s="36" customFormat="1" ht="15" x14ac:dyDescent="0.25">
      <c r="A11">
        <v>2.69</v>
      </c>
      <c r="B11">
        <v>3.53</v>
      </c>
      <c r="C11">
        <v>2.68</v>
      </c>
      <c r="D11" s="20">
        <f t="shared" si="0"/>
        <v>2.8167659234289655E-2</v>
      </c>
      <c r="E11" s="17">
        <f>IF(OR($A11="",$B11="",$C11=""),"",A11*'MPTO_working_3-way'!$I10)</f>
        <v>2.7657710033402392</v>
      </c>
      <c r="F11" s="21">
        <f>IF(OR($A11="",$B11="",$C11=""),"",B11*'MPTO_working_3-way'!$I10)</f>
        <v>3.6294318370970422</v>
      </c>
      <c r="G11" s="22">
        <f>IF(OR($A11="",$B11="",$C11=""),"",C11*'MPTO_working_3-way'!$I10)</f>
        <v>2.7554893267478966</v>
      </c>
      <c r="H11" s="17"/>
      <c r="I11" s="21"/>
      <c r="J11" s="22"/>
      <c r="K11" s="17"/>
      <c r="L11" s="21"/>
      <c r="M11" s="22"/>
      <c r="N11" s="23">
        <f t="shared" si="4"/>
        <v>36.156283321804075</v>
      </c>
      <c r="O11" s="24">
        <f t="shared" si="5"/>
        <v>27.552521851459762</v>
      </c>
      <c r="P11" s="24">
        <f t="shared" si="6"/>
        <v>36.291194826736174</v>
      </c>
      <c r="Q11" t="s">
        <v>76</v>
      </c>
      <c r="R11" t="s">
        <v>74</v>
      </c>
      <c r="S11" t="s">
        <v>316</v>
      </c>
      <c r="AD11" s="37"/>
      <c r="AE11" s="37"/>
      <c r="AH11" s="37"/>
      <c r="AI11" s="37"/>
      <c r="AJ11" t="s">
        <v>93</v>
      </c>
    </row>
    <row r="12" spans="1:36" s="36" customFormat="1" ht="15" x14ac:dyDescent="0.25">
      <c r="A12">
        <v>20.38</v>
      </c>
      <c r="B12">
        <v>7</v>
      </c>
      <c r="C12">
        <v>1.1599999999999999</v>
      </c>
      <c r="D12" s="20">
        <f t="shared" si="0"/>
        <v>5.3993821818937748E-2</v>
      </c>
      <c r="E12" s="17">
        <f>IF(OR($A12="",$B12="",$C12=""),"",A12*'MPTO_working_3-way'!$I11)</f>
        <v>21.48039408866995</v>
      </c>
      <c r="F12" s="21">
        <f>IF(OR($A12="",$B12="",$C12=""),"",B12*'MPTO_working_3-way'!$I11)</f>
        <v>7.3779567527325645</v>
      </c>
      <c r="G12" s="22">
        <f>IF(OR($A12="",$B12="",$C12=""),"",C12*'MPTO_working_3-way'!$I11)</f>
        <v>1.2226328333099676</v>
      </c>
      <c r="H12" s="17"/>
      <c r="I12" s="21"/>
      <c r="J12" s="22"/>
      <c r="K12" s="17"/>
      <c r="L12" s="21"/>
      <c r="M12" s="22"/>
      <c r="N12" s="23">
        <f t="shared" si="4"/>
        <v>4.6554080705970851</v>
      </c>
      <c r="O12" s="24">
        <f t="shared" si="5"/>
        <v>13.553888068395512</v>
      </c>
      <c r="P12" s="24">
        <f t="shared" si="6"/>
        <v>81.790703861007401</v>
      </c>
      <c r="Q12" t="s">
        <v>92</v>
      </c>
      <c r="R12" t="s">
        <v>82</v>
      </c>
      <c r="S12" t="s">
        <v>316</v>
      </c>
      <c r="AD12" s="37"/>
      <c r="AE12" s="37"/>
      <c r="AH12" s="37"/>
      <c r="AI12" s="37"/>
      <c r="AJ12" t="s">
        <v>94</v>
      </c>
    </row>
    <row r="13" spans="1:36" s="36" customFormat="1" ht="15" x14ac:dyDescent="0.25">
      <c r="A13">
        <v>36</v>
      </c>
      <c r="B13">
        <v>12</v>
      </c>
      <c r="C13">
        <v>1.1000000000000001</v>
      </c>
      <c r="D13" s="20">
        <f t="shared" si="0"/>
        <v>2.020202020202011E-2</v>
      </c>
      <c r="E13" s="17">
        <f>IF(OR($A13="",$B13="",$C13=""),"",A13*'MPTO_working_3-way'!$I12)</f>
        <v>36.727272727272727</v>
      </c>
      <c r="F13" s="21">
        <f>IF(OR($A13="",$B13="",$C13=""),"",B13*'MPTO_working_3-way'!$I12)</f>
        <v>12.242424242424242</v>
      </c>
      <c r="G13" s="22">
        <f>IF(OR($A13="",$B13="",$C13=""),"",C13*'MPTO_working_3-way'!$I12)</f>
        <v>1.1222222222222222</v>
      </c>
      <c r="H13" s="17"/>
      <c r="I13" s="21"/>
      <c r="J13" s="22"/>
      <c r="K13" s="17"/>
      <c r="L13" s="21"/>
      <c r="M13" s="22"/>
      <c r="N13" s="23">
        <f t="shared" si="4"/>
        <v>2.722772277227723</v>
      </c>
      <c r="O13" s="24">
        <f t="shared" si="5"/>
        <v>8.1683168316831694</v>
      </c>
      <c r="P13" s="24">
        <f t="shared" si="6"/>
        <v>89.10891089108911</v>
      </c>
      <c r="Q13" t="s">
        <v>89</v>
      </c>
      <c r="R13" t="s">
        <v>72</v>
      </c>
      <c r="S13" t="s">
        <v>316</v>
      </c>
      <c r="AD13" s="37"/>
      <c r="AE13" s="37"/>
      <c r="AH13" s="37"/>
      <c r="AI13" s="37"/>
      <c r="AJ13" t="s">
        <v>94</v>
      </c>
    </row>
    <row r="14" spans="1:36" s="36" customFormat="1" ht="15" x14ac:dyDescent="0.25">
      <c r="A14">
        <v>1.59</v>
      </c>
      <c r="B14">
        <v>4</v>
      </c>
      <c r="C14">
        <v>5.82</v>
      </c>
      <c r="D14" s="20">
        <f t="shared" si="0"/>
        <v>5.0752123451987208E-2</v>
      </c>
      <c r="E14" s="17">
        <f>IF(OR($A14="",$B14="",$C14=""),"",A14*'MPTO_working_3-way'!$I13)</f>
        <v>1.6706958762886597</v>
      </c>
      <c r="F14" s="21">
        <f>IF(OR($A14="",$B14="",$C14=""),"",B14*'MPTO_working_3-way'!$I13)</f>
        <v>4.2030084938079488</v>
      </c>
      <c r="G14" s="22">
        <f>IF(OR($A14="",$B14="",$C14=""),"",C14*'MPTO_working_3-way'!$I13)</f>
        <v>6.1153773584905657</v>
      </c>
      <c r="H14" s="17"/>
      <c r="I14" s="21"/>
      <c r="J14" s="22"/>
      <c r="K14" s="17"/>
      <c r="L14" s="21"/>
      <c r="M14" s="22"/>
      <c r="N14" s="23">
        <f t="shared" si="4"/>
        <v>59.855298273760859</v>
      </c>
      <c r="O14" s="24">
        <f t="shared" si="5"/>
        <v>23.792481063819942</v>
      </c>
      <c r="P14" s="24">
        <f t="shared" si="6"/>
        <v>16.352220662419203</v>
      </c>
      <c r="Q14" t="s">
        <v>183</v>
      </c>
      <c r="R14" t="s">
        <v>153</v>
      </c>
      <c r="S14" t="s">
        <v>317</v>
      </c>
      <c r="AD14" s="37"/>
      <c r="AE14" s="37"/>
      <c r="AH14" s="37"/>
      <c r="AI14" s="37"/>
      <c r="AJ14" t="s">
        <v>188</v>
      </c>
    </row>
    <row r="15" spans="1:36" s="36" customFormat="1" ht="15" x14ac:dyDescent="0.25">
      <c r="A15">
        <v>2.59</v>
      </c>
      <c r="B15">
        <v>2.95</v>
      </c>
      <c r="C15">
        <v>3.14</v>
      </c>
      <c r="D15" s="20">
        <f t="shared" si="0"/>
        <v>4.3554774527461593E-2</v>
      </c>
      <c r="E15" s="17">
        <f>IF(OR($A15="",$B15="",$C15=""),"",A15*'MPTO_working_3-way'!$I14)</f>
        <v>2.7028068660261253</v>
      </c>
      <c r="F15" s="21">
        <f>IF(OR($A15="",$B15="",$C15=""),"",B15*'MPTO_working_3-way'!$I14)</f>
        <v>3.0784865848560119</v>
      </c>
      <c r="G15" s="22">
        <f>IF(OR($A15="",$B15="",$C15=""),"",C15*'MPTO_working_3-way'!$I14)</f>
        <v>3.2767619920162296</v>
      </c>
      <c r="H15" s="17"/>
      <c r="I15" s="21"/>
      <c r="J15" s="22"/>
      <c r="K15" s="17"/>
      <c r="L15" s="21"/>
      <c r="M15" s="22"/>
      <c r="N15" s="23">
        <f t="shared" si="4"/>
        <v>36.998574059058718</v>
      </c>
      <c r="O15" s="24">
        <f t="shared" si="5"/>
        <v>32.483493834902397</v>
      </c>
      <c r="P15" s="24">
        <f t="shared" si="6"/>
        <v>30.517932106038874</v>
      </c>
      <c r="Q15" t="s">
        <v>312</v>
      </c>
      <c r="R15" t="s">
        <v>181</v>
      </c>
      <c r="S15" t="s">
        <v>317</v>
      </c>
      <c r="AD15" s="37"/>
      <c r="AE15" s="37"/>
      <c r="AH15" s="37"/>
      <c r="AI15" s="37"/>
      <c r="AJ15" t="s">
        <v>188</v>
      </c>
    </row>
    <row r="16" spans="1:36" s="36" customFormat="1" ht="15" x14ac:dyDescent="0.25">
      <c r="A16">
        <v>2.23</v>
      </c>
      <c r="B16">
        <v>3.07</v>
      </c>
      <c r="C16">
        <v>3.7</v>
      </c>
      <c r="D16" s="20">
        <f t="shared" si="0"/>
        <v>4.4433662566614185E-2</v>
      </c>
      <c r="E16" s="17">
        <f>IF(OR($A16="",$B16="",$C16=""),"",A16*'MPTO_working_3-way'!$I15)</f>
        <v>2.3290870675235498</v>
      </c>
      <c r="F16" s="21">
        <f>IF(OR($A16="",$B16="",$C16=""),"",B16*'MPTO_working_3-way'!$I15)</f>
        <v>3.2064113440795055</v>
      </c>
      <c r="G16" s="22">
        <f>IF(OR($A16="",$B16="",$C16=""),"",C16*'MPTO_working_3-way'!$I15)</f>
        <v>3.8644045514964729</v>
      </c>
      <c r="H16" s="17"/>
      <c r="I16" s="21"/>
      <c r="J16" s="22"/>
      <c r="K16" s="17"/>
      <c r="L16" s="21"/>
      <c r="M16" s="22"/>
      <c r="N16" s="23">
        <f t="shared" si="4"/>
        <v>42.935277686431483</v>
      </c>
      <c r="O16" s="24">
        <f t="shared" si="5"/>
        <v>31.187514410665219</v>
      </c>
      <c r="P16" s="24">
        <f t="shared" si="6"/>
        <v>25.877207902903297</v>
      </c>
      <c r="Q16" t="s">
        <v>177</v>
      </c>
      <c r="R16" t="s">
        <v>179</v>
      </c>
      <c r="S16" t="s">
        <v>317</v>
      </c>
      <c r="AD16" s="37"/>
      <c r="AE16" s="37"/>
      <c r="AH16" s="37"/>
      <c r="AI16" s="37"/>
      <c r="AJ16" t="s">
        <v>188</v>
      </c>
    </row>
    <row r="17" spans="1:36" s="36" customFormat="1" ht="15" x14ac:dyDescent="0.25">
      <c r="A17">
        <v>2.56</v>
      </c>
      <c r="B17">
        <v>3.19</v>
      </c>
      <c r="C17">
        <v>2.95</v>
      </c>
      <c r="D17" s="20">
        <f t="shared" si="0"/>
        <v>4.3087674671909104E-2</v>
      </c>
      <c r="E17" s="17">
        <f>IF(OR($A17="",$B17="",$C17=""),"",A17*'MPTO_working_3-way'!$I16)</f>
        <v>2.6703044471600874</v>
      </c>
      <c r="F17" s="21">
        <f>IF(OR($A17="",$B17="",$C17=""),"",B17*'MPTO_working_3-way'!$I16)</f>
        <v>3.3274496822033899</v>
      </c>
      <c r="G17" s="22">
        <f>IF(OR($A17="",$B17="",$C17=""),"",C17*'MPTO_working_3-way'!$I16)</f>
        <v>3.0771086402821322</v>
      </c>
      <c r="H17" s="17"/>
      <c r="I17" s="21"/>
      <c r="J17" s="22"/>
      <c r="K17" s="17"/>
      <c r="L17" s="21"/>
      <c r="M17" s="22"/>
      <c r="N17" s="23">
        <f t="shared" si="4"/>
        <v>37.448913402496729</v>
      </c>
      <c r="O17" s="24">
        <f t="shared" si="5"/>
        <v>30.053046492285773</v>
      </c>
      <c r="P17" s="24">
        <f t="shared" si="6"/>
        <v>32.498040105217498</v>
      </c>
      <c r="Q17" t="s">
        <v>238</v>
      </c>
      <c r="R17" t="s">
        <v>157</v>
      </c>
      <c r="S17" t="s">
        <v>317</v>
      </c>
      <c r="AD17" s="37"/>
      <c r="AE17" s="37"/>
      <c r="AH17" s="37"/>
      <c r="AI17" s="37"/>
      <c r="AJ17" t="s">
        <v>188</v>
      </c>
    </row>
    <row r="18" spans="1:36" s="36" customFormat="1" ht="15" x14ac:dyDescent="0.25">
      <c r="A18">
        <v>3.46</v>
      </c>
      <c r="B18">
        <v>3.08</v>
      </c>
      <c r="C18">
        <v>2.3199999999999998</v>
      </c>
      <c r="D18" s="20">
        <f t="shared" si="0"/>
        <v>4.4727148474407841E-2</v>
      </c>
      <c r="E18" s="17">
        <f>IF(OR($A18="",$B18="",$C18=""),"",A18*'MPTO_working_3-way'!$I17)</f>
        <v>3.614755933721451</v>
      </c>
      <c r="F18" s="21">
        <f>IF(OR($A18="",$B18="",$C18=""),"",B18*'MPTO_working_3-way'!$I17)</f>
        <v>3.2177596173011764</v>
      </c>
      <c r="G18" s="22">
        <f>IF(OR($A18="",$B18="",$C18=""),"",C18*'MPTO_working_3-way'!$I17)</f>
        <v>2.423766984460626</v>
      </c>
      <c r="H18" s="17"/>
      <c r="I18" s="21"/>
      <c r="J18" s="22"/>
      <c r="K18" s="17"/>
      <c r="L18" s="21"/>
      <c r="M18" s="22"/>
      <c r="N18" s="23">
        <f t="shared" si="4"/>
        <v>27.664385046613187</v>
      </c>
      <c r="O18" s="24">
        <f t="shared" si="5"/>
        <v>31.077523461455069</v>
      </c>
      <c r="P18" s="24">
        <f t="shared" si="6"/>
        <v>41.258091491931737</v>
      </c>
      <c r="Q18" t="s">
        <v>240</v>
      </c>
      <c r="R18" t="s">
        <v>159</v>
      </c>
      <c r="S18" t="s">
        <v>317</v>
      </c>
      <c r="AD18" s="37"/>
      <c r="AE18" s="37"/>
      <c r="AH18" s="37"/>
      <c r="AI18" s="37"/>
      <c r="AJ18" t="s">
        <v>188</v>
      </c>
    </row>
    <row r="19" spans="1:36" s="36" customFormat="1" ht="15" x14ac:dyDescent="0.25">
      <c r="A19">
        <v>1.91</v>
      </c>
      <c r="B19">
        <v>3.61</v>
      </c>
      <c r="C19">
        <v>4.3600000000000003</v>
      </c>
      <c r="D19" s="20">
        <f t="shared" si="0"/>
        <v>2.9926317838528949E-2</v>
      </c>
      <c r="E19" s="17">
        <f>IF(OR($A19="",$B19="",$C19=""),"",A19*'MPTO_working_3-way'!$I18)</f>
        <v>1.9671592670715903</v>
      </c>
      <c r="F19" s="21">
        <f>IF(OR($A19="",$B19="",$C19=""),"",B19*'MPTO_working_3-way'!$I18)</f>
        <v>3.7180340073970894</v>
      </c>
      <c r="G19" s="22">
        <f>IF(OR($A19="",$B19="",$C19=""),"",C19*'MPTO_working_3-way'!$I18)</f>
        <v>4.4904787457759863</v>
      </c>
      <c r="H19" s="17"/>
      <c r="I19" s="21"/>
      <c r="J19" s="22"/>
      <c r="K19" s="17"/>
      <c r="L19" s="21"/>
      <c r="M19" s="22"/>
      <c r="N19" s="23">
        <f t="shared" si="4"/>
        <v>50.834724810495338</v>
      </c>
      <c r="O19" s="24">
        <f t="shared" si="5"/>
        <v>26.895934733530773</v>
      </c>
      <c r="P19" s="24">
        <f t="shared" si="6"/>
        <v>22.269340455973875</v>
      </c>
      <c r="Q19" t="s">
        <v>139</v>
      </c>
      <c r="R19" t="s">
        <v>138</v>
      </c>
      <c r="S19" t="s">
        <v>317</v>
      </c>
      <c r="AD19" s="37"/>
      <c r="AE19" s="37"/>
      <c r="AH19" s="37"/>
      <c r="AI19" s="37"/>
      <c r="AJ19" t="s">
        <v>141</v>
      </c>
    </row>
    <row r="20" spans="1:36" s="36" customFormat="1" ht="15" x14ac:dyDescent="0.25">
      <c r="A20">
        <v>1.35</v>
      </c>
      <c r="B20">
        <v>5.31</v>
      </c>
      <c r="C20">
        <v>9.4600000000000009</v>
      </c>
      <c r="D20" s="20">
        <f t="shared" si="0"/>
        <v>3.4772903121346177E-2</v>
      </c>
      <c r="E20" s="17">
        <f>IF(OR($A20="",$B20="",$C20=""),"",A20*'MPTO_working_3-way'!$I19)</f>
        <v>1.3969434192138175</v>
      </c>
      <c r="F20" s="21">
        <f>IF(OR($A20="",$B20="",$C20=""),"",B20*'MPTO_working_3-way'!$I19)</f>
        <v>5.4946441155743475</v>
      </c>
      <c r="G20" s="22">
        <f>IF(OR($A20="",$B20="",$C20=""),"",C20*'MPTO_working_3-way'!$I19)</f>
        <v>9.7889516635279357</v>
      </c>
      <c r="H20" s="17"/>
      <c r="I20" s="21"/>
      <c r="J20" s="22"/>
      <c r="K20" s="17"/>
      <c r="L20" s="21"/>
      <c r="M20" s="22"/>
      <c r="N20" s="23">
        <f t="shared" si="4"/>
        <v>71.584860649745409</v>
      </c>
      <c r="O20" s="24">
        <f t="shared" si="5"/>
        <v>18.199540843155614</v>
      </c>
      <c r="P20" s="24">
        <f t="shared" si="6"/>
        <v>10.215598507098974</v>
      </c>
      <c r="Q20" t="s">
        <v>231</v>
      </c>
      <c r="R20" t="s">
        <v>133</v>
      </c>
      <c r="S20" t="s">
        <v>317</v>
      </c>
      <c r="AD20" s="37"/>
      <c r="AE20" s="37"/>
      <c r="AH20" s="37"/>
      <c r="AI20" s="37"/>
      <c r="AJ20" t="s">
        <v>141</v>
      </c>
    </row>
    <row r="21" spans="1:36" s="36" customFormat="1" ht="15" x14ac:dyDescent="0.25">
      <c r="A21">
        <v>2.2200000000000002</v>
      </c>
      <c r="B21">
        <v>3.64</v>
      </c>
      <c r="C21">
        <v>3.3</v>
      </c>
      <c r="D21" s="20">
        <f t="shared" si="0"/>
        <v>2.8206028206028133E-2</v>
      </c>
      <c r="E21" s="17">
        <f>IF(OR($A21="",$B21="",$C21=""),"",A21*'MPTO_working_3-way'!$I20)</f>
        <v>2.2826173826173828</v>
      </c>
      <c r="F21" s="21">
        <f>IF(OR($A21="",$B21="",$C21=""),"",B21*'MPTO_working_3-way'!$I20)</f>
        <v>3.7426699426699424</v>
      </c>
      <c r="G21" s="22">
        <f>IF(OR($A21="",$B21="",$C21=""),"",C21*'MPTO_working_3-way'!$I20)</f>
        <v>3.3930798930798924</v>
      </c>
      <c r="H21" s="17"/>
      <c r="I21" s="21"/>
      <c r="J21" s="22"/>
      <c r="K21" s="17"/>
      <c r="L21" s="21"/>
      <c r="M21" s="22"/>
      <c r="N21" s="23">
        <f t="shared" si="4"/>
        <v>43.809357083460981</v>
      </c>
      <c r="O21" s="24">
        <f t="shared" si="5"/>
        <v>26.718893605847082</v>
      </c>
      <c r="P21" s="24">
        <f t="shared" si="6"/>
        <v>29.471749310691941</v>
      </c>
      <c r="Q21" t="s">
        <v>135</v>
      </c>
      <c r="R21" t="s">
        <v>137</v>
      </c>
      <c r="S21" t="s">
        <v>317</v>
      </c>
      <c r="AD21" s="37"/>
      <c r="AE21" s="37"/>
      <c r="AH21" s="37"/>
      <c r="AI21" s="37"/>
      <c r="AJ21" t="s">
        <v>141</v>
      </c>
    </row>
    <row r="22" spans="1:36" s="36" customFormat="1" ht="15" x14ac:dyDescent="0.25">
      <c r="A22">
        <v>3.89</v>
      </c>
      <c r="B22">
        <v>3.49</v>
      </c>
      <c r="C22">
        <v>2.04</v>
      </c>
      <c r="D22" s="20">
        <f t="shared" si="0"/>
        <v>3.3798438461130731E-2</v>
      </c>
      <c r="E22" s="17">
        <f>IF(OR($A22="",$B22="",$C22=""),"",A22*'MPTO_working_3-way'!$I21)</f>
        <v>4.0214759256137986</v>
      </c>
      <c r="F22" s="21">
        <f>IF(OR($A22="",$B22="",$C22=""),"",B22*'MPTO_working_3-way'!$I21)</f>
        <v>3.6079565502293467</v>
      </c>
      <c r="G22" s="22">
        <f>IF(OR($A22="",$B22="",$C22=""),"",C22*'MPTO_working_3-way'!$I21)</f>
        <v>2.1089488144607067</v>
      </c>
      <c r="H22" s="17"/>
      <c r="I22" s="21"/>
      <c r="J22" s="22"/>
      <c r="K22" s="17"/>
      <c r="L22" s="21"/>
      <c r="M22" s="22"/>
      <c r="N22" s="23">
        <f t="shared" si="4"/>
        <v>24.866492265457733</v>
      </c>
      <c r="O22" s="24">
        <f t="shared" si="5"/>
        <v>27.716520032272367</v>
      </c>
      <c r="P22" s="24">
        <f t="shared" si="6"/>
        <v>47.416987702269893</v>
      </c>
      <c r="Q22" t="s">
        <v>301</v>
      </c>
      <c r="R22" t="s">
        <v>289</v>
      </c>
      <c r="S22" t="s">
        <v>317</v>
      </c>
      <c r="AD22" s="37"/>
      <c r="AE22" s="37"/>
      <c r="AH22" s="37"/>
      <c r="AI22" s="37"/>
      <c r="AJ22" t="s">
        <v>304</v>
      </c>
    </row>
    <row r="23" spans="1:36" s="36" customFormat="1" ht="15" x14ac:dyDescent="0.25">
      <c r="A23">
        <v>2.65</v>
      </c>
      <c r="B23">
        <v>3.2</v>
      </c>
      <c r="C23">
        <v>2.91</v>
      </c>
      <c r="D23" s="20">
        <f t="shared" si="0"/>
        <v>3.3501102249886561E-2</v>
      </c>
      <c r="E23" s="17">
        <f>IF(OR($A23="",$B23="",$C23=""),"",A23*'MPTO_working_3-way'!$I22)</f>
        <v>2.7387779209621992</v>
      </c>
      <c r="F23" s="21">
        <f>IF(OR($A23="",$B23="",$C23=""),"",B23*'MPTO_working_3-way'!$I22)</f>
        <v>3.3072035271996372</v>
      </c>
      <c r="G23" s="22">
        <f>IF(OR($A23="",$B23="",$C23=""),"",C23*'MPTO_working_3-way'!$I22)</f>
        <v>3.0074882075471701</v>
      </c>
      <c r="H23" s="17"/>
      <c r="I23" s="21"/>
      <c r="J23" s="22"/>
      <c r="K23" s="17"/>
      <c r="L23" s="21"/>
      <c r="M23" s="22"/>
      <c r="N23" s="23">
        <f t="shared" si="4"/>
        <v>36.512635520614815</v>
      </c>
      <c r="O23" s="24">
        <f t="shared" si="5"/>
        <v>30.237026290509146</v>
      </c>
      <c r="P23" s="24">
        <f t="shared" si="6"/>
        <v>33.250338188876036</v>
      </c>
      <c r="Q23" t="s">
        <v>303</v>
      </c>
      <c r="R23" t="s">
        <v>300</v>
      </c>
      <c r="S23" t="s">
        <v>317</v>
      </c>
      <c r="AD23" s="37"/>
      <c r="AE23" s="37"/>
      <c r="AH23" s="37"/>
      <c r="AI23" s="37"/>
      <c r="AJ23" t="s">
        <v>304</v>
      </c>
    </row>
    <row r="24" spans="1:36" s="36" customFormat="1" ht="15" x14ac:dyDescent="0.25">
      <c r="A24">
        <v>2.06</v>
      </c>
      <c r="B24">
        <v>3.18</v>
      </c>
      <c r="C24">
        <v>4.2699999999999996</v>
      </c>
      <c r="D24" s="20">
        <f t="shared" si="0"/>
        <v>3.4094339479640912E-2</v>
      </c>
      <c r="E24" s="17">
        <f>IF(OR($A24="",$B24="",$C24=""),"",A24*'MPTO_working_3-way'!$I23)</f>
        <v>2.1302343393280605</v>
      </c>
      <c r="F24" s="21">
        <f>IF(OR($A24="",$B24="",$C24=""),"",B24*'MPTO_working_3-way'!$I23)</f>
        <v>3.2884199995452583</v>
      </c>
      <c r="G24" s="22">
        <f>IF(OR($A24="",$B24="",$C24=""),"",C24*'MPTO_working_3-way'!$I23)</f>
        <v>4.4155828295780664</v>
      </c>
      <c r="H24" s="17"/>
      <c r="I24" s="21"/>
      <c r="J24" s="22"/>
      <c r="K24" s="17"/>
      <c r="L24" s="21"/>
      <c r="M24" s="22"/>
      <c r="N24" s="23">
        <f t="shared" si="4"/>
        <v>46.943192189617498</v>
      </c>
      <c r="O24" s="24">
        <f t="shared" si="5"/>
        <v>30.409740852393725</v>
      </c>
      <c r="P24" s="24">
        <f t="shared" si="6"/>
        <v>22.647066957988773</v>
      </c>
      <c r="Q24" t="s">
        <v>286</v>
      </c>
      <c r="R24" t="s">
        <v>294</v>
      </c>
      <c r="S24" t="s">
        <v>317</v>
      </c>
      <c r="AD24" s="37"/>
      <c r="AE24" s="37"/>
      <c r="AH24" s="37"/>
      <c r="AI24" s="37"/>
      <c r="AJ24" t="s">
        <v>304</v>
      </c>
    </row>
    <row r="25" spans="1:36" s="36" customFormat="1" ht="15" x14ac:dyDescent="0.25">
      <c r="A25">
        <v>1.92</v>
      </c>
      <c r="B25">
        <v>3.5</v>
      </c>
      <c r="C25">
        <v>4.41</v>
      </c>
      <c r="D25" s="20">
        <f t="shared" si="0"/>
        <v>3.3304988662131496E-2</v>
      </c>
      <c r="E25" s="17">
        <f>IF(OR($A25="",$B25="",$C25=""),"",A25*'MPTO_working_3-way'!$I24)</f>
        <v>1.9839455782312925</v>
      </c>
      <c r="F25" s="21">
        <f>IF(OR($A25="",$B25="",$C25=""),"",B25*'MPTO_working_3-way'!$I24)</f>
        <v>3.6165674603174605</v>
      </c>
      <c r="G25" s="22">
        <f>IF(OR($A25="",$B25="",$C25=""),"",C25*'MPTO_working_3-way'!$I24)</f>
        <v>4.5568749999999998</v>
      </c>
      <c r="H25" s="17"/>
      <c r="I25" s="21"/>
      <c r="J25" s="22"/>
      <c r="K25" s="17"/>
      <c r="L25" s="21"/>
      <c r="M25" s="22"/>
      <c r="N25" s="23">
        <f t="shared" si="4"/>
        <v>50.404608421341379</v>
      </c>
      <c r="O25" s="24">
        <f t="shared" si="5"/>
        <v>27.650528048278701</v>
      </c>
      <c r="P25" s="24">
        <f t="shared" si="6"/>
        <v>21.944863530379919</v>
      </c>
      <c r="Q25" t="s">
        <v>290</v>
      </c>
      <c r="R25" t="s">
        <v>296</v>
      </c>
      <c r="S25" t="s">
        <v>317</v>
      </c>
      <c r="AD25" s="37"/>
      <c r="AE25" s="37"/>
      <c r="AH25" s="37"/>
      <c r="AI25" s="37"/>
      <c r="AJ25" t="s">
        <v>304</v>
      </c>
    </row>
    <row r="26" spans="1:36" s="36" customFormat="1" ht="15" x14ac:dyDescent="0.25">
      <c r="A26">
        <v>1.63</v>
      </c>
      <c r="B26">
        <v>3.83</v>
      </c>
      <c r="C26">
        <v>6.43</v>
      </c>
      <c r="D26" s="20">
        <f t="shared" si="0"/>
        <v>3.0114533593832871E-2</v>
      </c>
      <c r="E26" s="17">
        <f>IF(OR($A26="",$B26="",$C26=""),"",A26*'MPTO_working_3-way'!$I25)</f>
        <v>1.6790866897579475</v>
      </c>
      <c r="F26" s="21">
        <f>IF(OR($A26="",$B26="",$C26=""),"",B26*'MPTO_working_3-way'!$I25)</f>
        <v>3.9453386636643799</v>
      </c>
      <c r="G26" s="22">
        <f>IF(OR($A26="",$B26="",$C26=""),"",C26*'MPTO_working_3-way'!$I25)</f>
        <v>6.6236364510083447</v>
      </c>
      <c r="H26" s="17"/>
      <c r="I26" s="21"/>
      <c r="J26" s="22"/>
      <c r="K26" s="17"/>
      <c r="L26" s="21"/>
      <c r="M26" s="22"/>
      <c r="N26" s="23">
        <f t="shared" si="4"/>
        <v>59.556186473264063</v>
      </c>
      <c r="O26" s="24">
        <f t="shared" si="5"/>
        <v>25.3463665669505</v>
      </c>
      <c r="P26" s="24">
        <f t="shared" si="6"/>
        <v>15.097446959785445</v>
      </c>
      <c r="Q26" t="s">
        <v>241</v>
      </c>
      <c r="R26" t="s">
        <v>244</v>
      </c>
      <c r="S26" t="s">
        <v>317</v>
      </c>
      <c r="AD26" s="37"/>
      <c r="AE26" s="37"/>
      <c r="AH26" s="37"/>
      <c r="AI26" s="37"/>
      <c r="AJ26" t="s">
        <v>283</v>
      </c>
    </row>
    <row r="27" spans="1:36" s="36" customFormat="1" ht="15" x14ac:dyDescent="0.25">
      <c r="A27">
        <v>1.83</v>
      </c>
      <c r="B27">
        <v>3.73</v>
      </c>
      <c r="C27">
        <v>4.67</v>
      </c>
      <c r="D27" s="20">
        <f t="shared" si="0"/>
        <v>2.8677364489636092E-2</v>
      </c>
      <c r="E27" s="17">
        <f>IF(OR($A27="",$B27="",$C27=""),"",A27*'MPTO_working_3-way'!$I26)</f>
        <v>1.8824795770160341</v>
      </c>
      <c r="F27" s="21">
        <f>IF(OR($A27="",$B27="",$C27=""),"",B27*'MPTO_working_3-way'!$I26)</f>
        <v>3.8369665695463424</v>
      </c>
      <c r="G27" s="22">
        <f>IF(OR($A27="",$B27="",$C27=""),"",C27*'MPTO_working_3-way'!$I26)</f>
        <v>4.8039232921666004</v>
      </c>
      <c r="H27" s="17"/>
      <c r="I27" s="21"/>
      <c r="J27" s="22"/>
      <c r="K27" s="17"/>
      <c r="L27" s="21"/>
      <c r="M27" s="22"/>
      <c r="N27" s="23">
        <f t="shared" si="4"/>
        <v>53.121426240656767</v>
      </c>
      <c r="O27" s="24">
        <f t="shared" si="5"/>
        <v>26.062254697158682</v>
      </c>
      <c r="P27" s="24">
        <f t="shared" si="6"/>
        <v>20.816319062184558</v>
      </c>
      <c r="Q27" t="s">
        <v>242</v>
      </c>
      <c r="R27" t="s">
        <v>247</v>
      </c>
      <c r="S27" t="s">
        <v>317</v>
      </c>
      <c r="AD27" s="37"/>
      <c r="AE27" s="37"/>
      <c r="AH27" s="37"/>
      <c r="AI27" s="37"/>
      <c r="AJ27" t="s">
        <v>283</v>
      </c>
    </row>
    <row r="28" spans="1:36" s="36" customFormat="1" ht="15" x14ac:dyDescent="0.25">
      <c r="A28">
        <v>1.64</v>
      </c>
      <c r="B28">
        <v>3.83</v>
      </c>
      <c r="C28">
        <v>5.78</v>
      </c>
      <c r="D28" s="20">
        <f t="shared" si="0"/>
        <v>4.3863083927938362E-2</v>
      </c>
      <c r="E28" s="17">
        <f>IF(OR($A28="",$B28="",$C28=""),"",A28*'MPTO_working_3-way'!$I27)</f>
        <v>1.7119354576418189</v>
      </c>
      <c r="F28" s="21">
        <f>IF(OR($A28="",$B28="",$C28=""),"",B28*'MPTO_working_3-way'!$I27)</f>
        <v>3.9979956114440038</v>
      </c>
      <c r="G28" s="22">
        <f>IF(OR($A28="",$B28="",$C28=""),"",C28*'MPTO_working_3-way'!$I27)</f>
        <v>6.0335286251034841</v>
      </c>
      <c r="H28" s="17"/>
      <c r="I28" s="21"/>
      <c r="J28" s="22"/>
      <c r="K28" s="17"/>
      <c r="L28" s="21"/>
      <c r="M28" s="22"/>
      <c r="N28" s="23">
        <f t="shared" si="4"/>
        <v>58.413417137670251</v>
      </c>
      <c r="O28" s="24">
        <f t="shared" si="5"/>
        <v>25.012533709080735</v>
      </c>
      <c r="P28" s="24">
        <f t="shared" si="6"/>
        <v>16.574049153249</v>
      </c>
      <c r="Q28" t="s">
        <v>155</v>
      </c>
      <c r="R28" t="s">
        <v>149</v>
      </c>
      <c r="S28" t="s">
        <v>317</v>
      </c>
      <c r="AD28" s="37"/>
      <c r="AE28" s="37"/>
      <c r="AH28" s="37"/>
      <c r="AI28" s="37"/>
      <c r="AJ28" t="s">
        <v>187</v>
      </c>
    </row>
    <row r="29" spans="1:36" s="36" customFormat="1" ht="15" x14ac:dyDescent="0.25">
      <c r="A29">
        <v>2.37</v>
      </c>
      <c r="B29">
        <v>3.25</v>
      </c>
      <c r="C29">
        <v>3.35</v>
      </c>
      <c r="D29" s="20">
        <f t="shared" si="0"/>
        <v>2.8140698648916995E-2</v>
      </c>
      <c r="E29" s="17">
        <f>IF(OR($A29="",$B29="",$C29=""),"",A29*'MPTO_working_3-way'!$I28)</f>
        <v>2.4366934557979332</v>
      </c>
      <c r="F29" s="21">
        <f>IF(OR($A29="",$B29="",$C29=""),"",B29*'MPTO_working_3-way'!$I28)</f>
        <v>3.3414572706089802</v>
      </c>
      <c r="G29" s="22">
        <f>IF(OR($A29="",$B29="",$C29=""),"",C29*'MPTO_working_3-way'!$I28)</f>
        <v>3.4442713404738718</v>
      </c>
      <c r="H29" s="17"/>
      <c r="I29" s="21"/>
      <c r="J29" s="22"/>
      <c r="K29" s="17"/>
      <c r="L29" s="21"/>
      <c r="M29" s="22"/>
      <c r="N29" s="23">
        <f t="shared" si="4"/>
        <v>41.03922049039749</v>
      </c>
      <c r="O29" s="24">
        <f t="shared" si="5"/>
        <v>29.927062326843707</v>
      </c>
      <c r="P29" s="24">
        <f t="shared" si="6"/>
        <v>29.033717182758817</v>
      </c>
      <c r="Q29" t="s">
        <v>129</v>
      </c>
      <c r="R29" t="s">
        <v>305</v>
      </c>
      <c r="S29" t="s">
        <v>317</v>
      </c>
      <c r="AD29" s="37"/>
      <c r="AE29" s="37"/>
      <c r="AH29" s="37"/>
      <c r="AI29" s="37"/>
      <c r="AJ29" t="s">
        <v>128</v>
      </c>
    </row>
    <row r="30" spans="1:36" s="36" customFormat="1" ht="15" x14ac:dyDescent="0.25">
      <c r="A30">
        <v>2.69</v>
      </c>
      <c r="B30">
        <v>3.04</v>
      </c>
      <c r="C30">
        <v>3.06</v>
      </c>
      <c r="D30" s="20">
        <f t="shared" si="0"/>
        <v>2.7491965937878504E-2</v>
      </c>
      <c r="E30" s="17">
        <f>IF(OR($A30="",$B30="",$C30=""),"",A30*'MPTO_working_3-way'!$I29)</f>
        <v>2.7639533883728933</v>
      </c>
      <c r="F30" s="21">
        <f>IF(OR($A30="",$B30="",$C30=""),"",B30*'MPTO_working_3-way'!$I29)</f>
        <v>3.1235755764511506</v>
      </c>
      <c r="G30" s="22">
        <f>IF(OR($A30="",$B30="",$C30=""),"",C30*'MPTO_working_3-way'!$I29)</f>
        <v>3.1441254157699081</v>
      </c>
      <c r="H30" s="17"/>
      <c r="I30" s="21"/>
      <c r="J30" s="22"/>
      <c r="K30" s="17"/>
      <c r="L30" s="21"/>
      <c r="M30" s="22"/>
      <c r="N30" s="23">
        <f t="shared" si="4"/>
        <v>36.180060206756529</v>
      </c>
      <c r="O30" s="24">
        <f t="shared" si="5"/>
        <v>32.014592748741805</v>
      </c>
      <c r="P30" s="24">
        <f t="shared" si="6"/>
        <v>31.805347044501659</v>
      </c>
      <c r="Q30" t="s">
        <v>119</v>
      </c>
      <c r="R30" t="s">
        <v>313</v>
      </c>
      <c r="S30" t="s">
        <v>317</v>
      </c>
      <c r="AD30" s="37"/>
      <c r="AE30" s="37"/>
      <c r="AH30" s="37"/>
      <c r="AI30" s="37"/>
      <c r="AJ30" t="s">
        <v>128</v>
      </c>
    </row>
    <row r="31" spans="1:36" s="36" customFormat="1" ht="15" x14ac:dyDescent="0.25">
      <c r="A31">
        <v>2.0299999999999998</v>
      </c>
      <c r="B31">
        <v>3.67</v>
      </c>
      <c r="C31">
        <v>3.79</v>
      </c>
      <c r="D31" s="20">
        <f t="shared" si="0"/>
        <v>2.8942644215184554E-2</v>
      </c>
      <c r="E31" s="17">
        <f>IF(OR($A31="",$B31="",$C31=""),"",A31*'MPTO_working_3-way'!$I30)</f>
        <v>2.0887535677568243</v>
      </c>
      <c r="F31" s="21">
        <f>IF(OR($A31="",$B31="",$C31=""),"",B31*'MPTO_working_3-way'!$I30)</f>
        <v>3.7762195042697271</v>
      </c>
      <c r="G31" s="22">
        <f>IF(OR($A31="",$B31="",$C31=""),"",C31*'MPTO_working_3-way'!$I30)</f>
        <v>3.8996926215755496</v>
      </c>
      <c r="H31" s="17"/>
      <c r="I31" s="21"/>
      <c r="J31" s="22"/>
      <c r="K31" s="17"/>
      <c r="L31" s="21"/>
      <c r="M31" s="22"/>
      <c r="N31" s="23">
        <f t="shared" si="4"/>
        <v>47.875441863346772</v>
      </c>
      <c r="O31" s="24">
        <f t="shared" si="5"/>
        <v>26.481511439398897</v>
      </c>
      <c r="P31" s="24">
        <f t="shared" si="6"/>
        <v>25.643046697254334</v>
      </c>
      <c r="Q31" t="s">
        <v>235</v>
      </c>
      <c r="R31" t="s">
        <v>123</v>
      </c>
      <c r="S31" t="s">
        <v>317</v>
      </c>
      <c r="AD31" s="37"/>
      <c r="AE31" s="37"/>
      <c r="AH31" s="37"/>
      <c r="AI31" s="37"/>
      <c r="AJ31" t="s">
        <v>128</v>
      </c>
    </row>
    <row r="32" spans="1:36" s="36" customFormat="1" ht="15" x14ac:dyDescent="0.25">
      <c r="A32">
        <v>1.94</v>
      </c>
      <c r="B32">
        <v>3.68</v>
      </c>
      <c r="C32">
        <v>4.13</v>
      </c>
      <c r="D32" s="20">
        <f t="shared" si="0"/>
        <v>2.9333798565882807E-2</v>
      </c>
      <c r="E32" s="17">
        <f>IF(OR($A32="",$B32="",$C32=""),"",A32*'MPTO_working_3-way'!$I31)</f>
        <v>1.9969075692178127</v>
      </c>
      <c r="F32" s="21">
        <f>IF(OR($A32="",$B32="",$C32=""),"",B32*'MPTO_working_3-way'!$I31)</f>
        <v>3.787948378722449</v>
      </c>
      <c r="G32" s="22">
        <f>IF(OR($A32="",$B32="",$C32=""),"",C32*'MPTO_working_3-way'!$I31)</f>
        <v>4.2511485880770961</v>
      </c>
      <c r="H32" s="17"/>
      <c r="I32" s="21"/>
      <c r="J32" s="22"/>
      <c r="K32" s="17"/>
      <c r="L32" s="21"/>
      <c r="M32" s="22"/>
      <c r="N32" s="23">
        <f t="shared" si="4"/>
        <v>50.0774304937759</v>
      </c>
      <c r="O32" s="24">
        <f t="shared" si="5"/>
        <v>26.39951498856664</v>
      </c>
      <c r="P32" s="24">
        <f t="shared" si="6"/>
        <v>23.523054517657442</v>
      </c>
      <c r="Q32" t="s">
        <v>265</v>
      </c>
      <c r="R32" t="s">
        <v>259</v>
      </c>
      <c r="S32" t="s">
        <v>317</v>
      </c>
      <c r="AD32" s="37"/>
      <c r="AE32" s="37"/>
      <c r="AH32" s="37"/>
      <c r="AI32" s="37"/>
      <c r="AJ32" t="s">
        <v>284</v>
      </c>
    </row>
    <row r="33" spans="1:36" s="36" customFormat="1" ht="15" x14ac:dyDescent="0.25">
      <c r="A33">
        <v>1.69</v>
      </c>
      <c r="B33">
        <v>4.0199999999999996</v>
      </c>
      <c r="C33">
        <v>5.26</v>
      </c>
      <c r="D33" s="20">
        <f t="shared" si="0"/>
        <v>3.0586263677898406E-2</v>
      </c>
      <c r="E33" s="17">
        <f>IF(OR($A33="",$B33="",$C33=""),"",A33*'MPTO_working_3-way'!$I32)</f>
        <v>1.7416907856156483</v>
      </c>
      <c r="F33" s="21">
        <f>IF(OR($A33="",$B33="",$C33=""),"",B33*'MPTO_working_3-way'!$I32)</f>
        <v>4.142956779985151</v>
      </c>
      <c r="G33" s="22">
        <f>IF(OR($A33="",$B33="",$C33=""),"",C33*'MPTO_working_3-way'!$I32)</f>
        <v>5.4208837469457452</v>
      </c>
      <c r="H33" s="17"/>
      <c r="I33" s="21"/>
      <c r="J33" s="22"/>
      <c r="K33" s="17"/>
      <c r="L33" s="21"/>
      <c r="M33" s="22"/>
      <c r="N33" s="23">
        <f t="shared" si="4"/>
        <v>57.415472841611361</v>
      </c>
      <c r="O33" s="24">
        <f t="shared" si="5"/>
        <v>24.137350522965974</v>
      </c>
      <c r="P33" s="24">
        <f t="shared" si="6"/>
        <v>18.447176635422661</v>
      </c>
      <c r="Q33" t="s">
        <v>264</v>
      </c>
      <c r="R33" t="s">
        <v>262</v>
      </c>
      <c r="S33" t="s">
        <v>317</v>
      </c>
      <c r="AD33" s="37"/>
      <c r="AE33" s="37"/>
      <c r="AH33" s="37"/>
      <c r="AI33" s="37"/>
      <c r="AJ33" t="s">
        <v>284</v>
      </c>
    </row>
    <row r="34" spans="1:36" s="36" customFormat="1" ht="15" x14ac:dyDescent="0.25">
      <c r="A34">
        <v>1.83</v>
      </c>
      <c r="B34">
        <v>3.77</v>
      </c>
      <c r="C34">
        <v>4.38</v>
      </c>
      <c r="D34" s="20">
        <f t="shared" si="0"/>
        <v>4.001057910471939E-2</v>
      </c>
      <c r="E34" s="17">
        <f>IF(OR($A34="",$B34="",$C34=""),"",A34*'MPTO_working_3-way'!$I33)</f>
        <v>1.9032193597616365</v>
      </c>
      <c r="F34" s="21">
        <f>IF(OR($A34="",$B34="",$C34=""),"",B34*'MPTO_working_3-way'!$I33)</f>
        <v>3.9208398832247919</v>
      </c>
      <c r="G34" s="22">
        <f>IF(OR($A34="",$B34="",$C34=""),"",C34*'MPTO_working_3-way'!$I33)</f>
        <v>4.5552463364786711</v>
      </c>
      <c r="H34" s="17"/>
      <c r="I34" s="21"/>
      <c r="J34" s="22"/>
      <c r="K34" s="17"/>
      <c r="L34" s="21"/>
      <c r="M34" s="22"/>
      <c r="N34" s="23">
        <f t="shared" si="4"/>
        <v>52.542550855790068</v>
      </c>
      <c r="O34" s="24">
        <f t="shared" si="5"/>
        <v>25.504739540078468</v>
      </c>
      <c r="P34" s="24">
        <f t="shared" si="6"/>
        <v>21.952709604131467</v>
      </c>
      <c r="Q34" t="s">
        <v>105</v>
      </c>
      <c r="R34" t="s">
        <v>99</v>
      </c>
      <c r="S34" t="s">
        <v>317</v>
      </c>
      <c r="AD34" s="37"/>
      <c r="AE34" s="37"/>
      <c r="AH34" s="37"/>
      <c r="AI34" s="37"/>
      <c r="AJ34" t="s">
        <v>93</v>
      </c>
    </row>
    <row r="35" spans="1:36" s="36" customFormat="1" ht="15" x14ac:dyDescent="0.25">
      <c r="A35">
        <v>1.74</v>
      </c>
      <c r="B35">
        <v>3.68</v>
      </c>
      <c r="C35">
        <v>5.08</v>
      </c>
      <c r="D35" s="20">
        <f t="shared" si="0"/>
        <v>4.3302167813730863E-2</v>
      </c>
      <c r="E35" s="17">
        <f>IF(OR($A35="",$B35="",$C35=""),"",A35*'MPTO_working_3-way'!$I34)</f>
        <v>1.8153457719958916</v>
      </c>
      <c r="F35" s="21">
        <f>IF(OR($A35="",$B35="",$C35=""),"",B35*'MPTO_working_3-way'!$I34)</f>
        <v>3.8393519775545299</v>
      </c>
      <c r="G35" s="22">
        <f>IF(OR($A35="",$B35="",$C35=""),"",C35*'MPTO_working_3-way'!$I34)</f>
        <v>5.2999750124937526</v>
      </c>
      <c r="H35" s="17"/>
      <c r="I35" s="21"/>
      <c r="J35" s="22"/>
      <c r="K35" s="17"/>
      <c r="L35" s="21"/>
      <c r="M35" s="22"/>
      <c r="N35" s="23">
        <f t="shared" si="4"/>
        <v>55.085924424223855</v>
      </c>
      <c r="O35" s="24">
        <f t="shared" si="5"/>
        <v>26.046062091888452</v>
      </c>
      <c r="P35" s="24">
        <f t="shared" si="6"/>
        <v>18.868013483887701</v>
      </c>
      <c r="Q35" t="s">
        <v>96</v>
      </c>
      <c r="R35" t="s">
        <v>107</v>
      </c>
      <c r="S35" t="s">
        <v>317</v>
      </c>
      <c r="AD35" s="37"/>
      <c r="AE35" s="37"/>
      <c r="AH35" s="37"/>
      <c r="AI35" s="37"/>
      <c r="AJ35" t="s">
        <v>93</v>
      </c>
    </row>
    <row r="36" spans="1:36" s="36" customFormat="1" ht="15" x14ac:dyDescent="0.25">
      <c r="A36">
        <v>2.1</v>
      </c>
      <c r="B36">
        <v>3.38</v>
      </c>
      <c r="C36">
        <v>3.73</v>
      </c>
      <c r="D36" s="20">
        <f t="shared" si="0"/>
        <v>4.0144979101464973E-2</v>
      </c>
      <c r="E36" s="17">
        <f>IF(OR($A36="",$B36="",$C36=""),"",A36*'MPTO_working_3-way'!$I35)</f>
        <v>2.1843044561130767</v>
      </c>
      <c r="F36" s="21">
        <f>IF(OR($A36="",$B36="",$C36=""),"",B36*'MPTO_working_3-way'!$I35)</f>
        <v>3.5156900293629514</v>
      </c>
      <c r="G36" s="22">
        <f>IF(OR($A36="",$B36="",$C36=""),"",C36*'MPTO_working_3-way'!$I35)</f>
        <v>3.8797407720484642</v>
      </c>
      <c r="H36" s="17"/>
      <c r="I36" s="21"/>
      <c r="J36" s="22"/>
      <c r="K36" s="17"/>
      <c r="L36" s="21"/>
      <c r="M36" s="22"/>
      <c r="N36" s="23">
        <f t="shared" si="4"/>
        <v>45.781163756790519</v>
      </c>
      <c r="O36" s="24">
        <f t="shared" si="5"/>
        <v>28.443918310431982</v>
      </c>
      <c r="P36" s="24">
        <f t="shared" si="6"/>
        <v>25.774917932777502</v>
      </c>
      <c r="Q36" t="s">
        <v>101</v>
      </c>
      <c r="R36" t="s">
        <v>104</v>
      </c>
      <c r="S36" t="s">
        <v>317</v>
      </c>
      <c r="AD36" s="37"/>
      <c r="AE36" s="37"/>
      <c r="AH36" s="37"/>
      <c r="AI36" s="37"/>
      <c r="AJ36" t="s">
        <v>93</v>
      </c>
    </row>
    <row r="37" spans="1:36" s="36" customFormat="1" ht="15" x14ac:dyDescent="0.25">
      <c r="A37">
        <v>2.39</v>
      </c>
      <c r="B37">
        <v>2.95</v>
      </c>
      <c r="C37">
        <v>3.36</v>
      </c>
      <c r="D37" s="20">
        <f t="shared" si="0"/>
        <v>5.5012140307509449E-2</v>
      </c>
      <c r="E37" s="17">
        <f>IF(OR($A37="",$B37="",$C37=""),"",A37*'MPTO_working_3-way'!$I36)</f>
        <v>2.5214790153349478</v>
      </c>
      <c r="F37" s="21">
        <f>IF(OR($A37="",$B37="",$C37=""),"",B37*'MPTO_working_3-way'!$I36)</f>
        <v>3.1122858139071532</v>
      </c>
      <c r="G37" s="22">
        <f>IF(OR($A37="",$B37="",$C37=""),"",C37*'MPTO_working_3-way'!$I36)</f>
        <v>3.5448407914332316</v>
      </c>
      <c r="H37" s="17"/>
      <c r="I37" s="21"/>
      <c r="J37" s="22"/>
      <c r="K37" s="17"/>
      <c r="L37" s="21"/>
      <c r="M37" s="22"/>
      <c r="N37" s="23">
        <f t="shared" si="4"/>
        <v>39.659263230757531</v>
      </c>
      <c r="O37" s="24">
        <f t="shared" si="5"/>
        <v>32.130725125935761</v>
      </c>
      <c r="P37" s="24">
        <f t="shared" si="6"/>
        <v>28.2100116433067</v>
      </c>
      <c r="Q37" t="s">
        <v>79</v>
      </c>
      <c r="R37" t="s">
        <v>78</v>
      </c>
      <c r="S37" t="s">
        <v>317</v>
      </c>
      <c r="AD37" s="37"/>
      <c r="AE37" s="37"/>
      <c r="AH37" s="37"/>
      <c r="AI37" s="37"/>
      <c r="AJ37" t="s">
        <v>94</v>
      </c>
    </row>
    <row r="38" spans="1:36" s="36" customFormat="1" ht="15" x14ac:dyDescent="0.25">
      <c r="A38">
        <v>2.59</v>
      </c>
      <c r="B38">
        <v>2.92</v>
      </c>
      <c r="C38">
        <v>3.06</v>
      </c>
      <c r="D38" s="20">
        <f t="shared" si="0"/>
        <v>5.5363525145958548E-2</v>
      </c>
      <c r="E38" s="17">
        <f>IF(OR($A38="",$B38="",$C38=""),"",A38*'MPTO_working_3-way'!$I37)</f>
        <v>2.7333915301280327</v>
      </c>
      <c r="F38" s="21">
        <f>IF(OR($A38="",$B38="",$C38=""),"",B38*'MPTO_working_3-way'!$I37)</f>
        <v>3.081661493426199</v>
      </c>
      <c r="G38" s="22">
        <f>IF(OR($A38="",$B38="",$C38=""),"",C38*'MPTO_working_3-way'!$I37)</f>
        <v>3.2294123869466334</v>
      </c>
      <c r="H38" s="17"/>
      <c r="I38" s="21"/>
      <c r="J38" s="22"/>
      <c r="K38" s="17"/>
      <c r="L38" s="21"/>
      <c r="M38" s="22"/>
      <c r="N38" s="23">
        <f t="shared" si="4"/>
        <v>36.584586912551082</v>
      </c>
      <c r="O38" s="24">
        <f t="shared" si="5"/>
        <v>32.450027432707977</v>
      </c>
      <c r="P38" s="24">
        <f t="shared" si="6"/>
        <v>30.965385654740945</v>
      </c>
      <c r="Q38" t="s">
        <v>81</v>
      </c>
      <c r="R38" t="s">
        <v>77</v>
      </c>
      <c r="S38" t="s">
        <v>317</v>
      </c>
      <c r="AD38" s="37"/>
      <c r="AE38" s="37"/>
      <c r="AH38" s="37"/>
      <c r="AI38" s="37"/>
      <c r="AJ38" t="s">
        <v>94</v>
      </c>
    </row>
    <row r="39" spans="1:36" s="36" customFormat="1" ht="15" x14ac:dyDescent="0.25">
      <c r="A39">
        <v>2.61</v>
      </c>
      <c r="B39">
        <v>3.1</v>
      </c>
      <c r="C39">
        <v>3.05</v>
      </c>
      <c r="D39" s="20">
        <f t="shared" si="0"/>
        <v>3.3591260072414197E-2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192</v>
      </c>
      <c r="R39" t="s">
        <v>217</v>
      </c>
      <c r="S39" t="s">
        <v>317</v>
      </c>
      <c r="AD39" s="37"/>
      <c r="AE39" s="37"/>
      <c r="AH39" s="37"/>
      <c r="AI39" s="37"/>
      <c r="AJ39" t="s">
        <v>229</v>
      </c>
    </row>
    <row r="40" spans="1:36" s="36" customFormat="1" ht="15" x14ac:dyDescent="0.25">
      <c r="A40">
        <v>1.73</v>
      </c>
      <c r="B40">
        <v>3.66</v>
      </c>
      <c r="C40">
        <v>5.07</v>
      </c>
      <c r="D40" s="20">
        <f t="shared" si="0"/>
        <v>4.8497384573892077E-2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215</v>
      </c>
      <c r="R40" t="s">
        <v>191</v>
      </c>
      <c r="S40" t="s">
        <v>317</v>
      </c>
      <c r="AD40" s="37"/>
      <c r="AE40" s="37"/>
      <c r="AH40" s="37"/>
      <c r="AI40" s="37"/>
      <c r="AJ40" t="s">
        <v>229</v>
      </c>
    </row>
    <row r="41" spans="1:36" s="36" customFormat="1" ht="15" x14ac:dyDescent="0.25">
      <c r="A41">
        <v>1.93</v>
      </c>
      <c r="B41">
        <v>3.6</v>
      </c>
      <c r="C41">
        <v>4.0199999999999996</v>
      </c>
      <c r="D41" s="20">
        <f t="shared" si="0"/>
        <v>4.4668711709157316E-2</v>
      </c>
      <c r="E41" s="17">
        <f>IF(OR($A41="",$B41="",$C41=""),"",A41*'MPTO_working_3-way'!$I40)</f>
        <v>1.9948311319397594</v>
      </c>
      <c r="F41" s="21">
        <f>IF(OR($A41="",$B41="",$C41=""),"",B41*'MPTO_working_3-way'!$I40)</f>
        <v>3.7209285362606912</v>
      </c>
      <c r="G41" s="22">
        <f>IF(OR($A41="",$B41="",$C41=""),"",C41*'MPTO_working_3-way'!$I40)</f>
        <v>4.1550368654911045</v>
      </c>
      <c r="H41" s="17"/>
      <c r="I41" s="21"/>
      <c r="J41" s="22"/>
      <c r="K41" s="17"/>
      <c r="L41" s="21"/>
      <c r="M41" s="22"/>
      <c r="N41" s="23">
        <f t="shared" si="4"/>
        <v>50.129556531815666</v>
      </c>
      <c r="O41" s="24">
        <f t="shared" si="5"/>
        <v>26.875012251778951</v>
      </c>
      <c r="P41" s="24">
        <f t="shared" si="6"/>
        <v>24.067175150846825</v>
      </c>
      <c r="Q41" t="s">
        <v>193</v>
      </c>
      <c r="R41" t="s">
        <v>216</v>
      </c>
      <c r="S41" t="s">
        <v>317</v>
      </c>
      <c r="AD41" s="37"/>
      <c r="AE41" s="37"/>
      <c r="AH41" s="37"/>
      <c r="AI41" s="37"/>
      <c r="AJ41" t="s">
        <v>229</v>
      </c>
    </row>
    <row r="42" spans="1:36" s="36" customFormat="1" ht="15" x14ac:dyDescent="0.25">
      <c r="A42">
        <v>1.55</v>
      </c>
      <c r="B42">
        <v>4.3499999999999996</v>
      </c>
      <c r="C42">
        <v>5.67</v>
      </c>
      <c r="D42" s="20">
        <f t="shared" si="0"/>
        <v>5.1413190827354738E-2</v>
      </c>
      <c r="E42" s="17">
        <f>IF(OR($A42="",$B42="",$C42=""),"",A42*'MPTO_working_3-way'!$I41)</f>
        <v>1.6251709460895327</v>
      </c>
      <c r="F42" s="21">
        <f>IF(OR($A42="",$B42="",$C42=""),"",B42*'MPTO_working_3-way'!$I41)</f>
        <v>4.5609636228964305</v>
      </c>
      <c r="G42" s="22">
        <f>IF(OR($A42="",$B42="",$C42=""),"",C42*'MPTO_working_3-way'!$I41)</f>
        <v>5.9449801705339684</v>
      </c>
      <c r="H42" s="17"/>
      <c r="I42" s="21"/>
      <c r="J42" s="22"/>
      <c r="K42" s="17"/>
      <c r="L42" s="21"/>
      <c r="M42" s="22"/>
      <c r="N42" s="23">
        <f t="shared" si="4"/>
        <v>61.531988521342221</v>
      </c>
      <c r="O42" s="24">
        <f t="shared" si="5"/>
        <v>21.925191312202401</v>
      </c>
      <c r="P42" s="24">
        <f t="shared" si="6"/>
        <v>16.82091396967909</v>
      </c>
      <c r="Q42" t="s">
        <v>108</v>
      </c>
      <c r="R42" t="s">
        <v>116</v>
      </c>
      <c r="S42" t="s">
        <v>317</v>
      </c>
      <c r="AD42" s="37"/>
      <c r="AE42" s="37"/>
      <c r="AH42" s="37"/>
      <c r="AI42" s="37"/>
      <c r="AJ42" t="s">
        <v>95</v>
      </c>
    </row>
    <row r="43" spans="1:36" s="36" customFormat="1" ht="15" x14ac:dyDescent="0.25">
      <c r="A43">
        <v>1.65</v>
      </c>
      <c r="B43">
        <v>4.18</v>
      </c>
      <c r="C43">
        <v>4.97</v>
      </c>
      <c r="D43" s="20">
        <f t="shared" si="0"/>
        <v>4.6502299282136228E-2</v>
      </c>
      <c r="E43" s="17">
        <f>IF(OR($A43="",$B43="",$C43=""),"",A43*'MPTO_working_3-way'!$I42)</f>
        <v>1.7237033743201096</v>
      </c>
      <c r="F43" s="21">
        <f>IF(OR($A43="",$B43="",$C43=""),"",B43*'MPTO_working_3-way'!$I42)</f>
        <v>4.3667152149442776</v>
      </c>
      <c r="G43" s="22">
        <f>IF(OR($A43="",$B43="",$C43=""),"",C43*'MPTO_working_3-way'!$I42)</f>
        <v>5.1920034971945119</v>
      </c>
      <c r="H43" s="17"/>
      <c r="I43" s="21"/>
      <c r="J43" s="22"/>
      <c r="K43" s="17"/>
      <c r="L43" s="21"/>
      <c r="M43" s="22"/>
      <c r="N43" s="23">
        <f t="shared" si="4"/>
        <v>58.014622173286391</v>
      </c>
      <c r="O43" s="24">
        <f t="shared" si="5"/>
        <v>22.90050875261305</v>
      </c>
      <c r="P43" s="24">
        <f t="shared" si="6"/>
        <v>19.260387643042765</v>
      </c>
      <c r="Q43" t="s">
        <v>87</v>
      </c>
      <c r="R43" t="s">
        <v>111</v>
      </c>
      <c r="S43" t="s">
        <v>317</v>
      </c>
      <c r="AD43" s="37"/>
      <c r="AE43" s="37"/>
      <c r="AH43" s="37"/>
      <c r="AI43" s="37"/>
      <c r="AJ43" t="s">
        <v>95</v>
      </c>
    </row>
    <row r="44" spans="1:36" s="36" customFormat="1" ht="15" x14ac:dyDescent="0.25">
      <c r="A44">
        <v>1.9</v>
      </c>
      <c r="B44">
        <v>3.56</v>
      </c>
      <c r="C44">
        <v>4.47</v>
      </c>
      <c r="D44" s="20">
        <f t="shared" si="0"/>
        <v>3.0928312410616998E-2</v>
      </c>
      <c r="E44" s="17">
        <f>IF(OR($A44="",$B44="",$C44=""),"",A44*'MPTO_working_3-way'!$I43)</f>
        <v>1.997685062571974</v>
      </c>
      <c r="F44" s="21">
        <f>IF(OR($A44="",$B44="",$C44=""),"",B44*'MPTO_working_3-way'!$I43)</f>
        <v>3.7430309593453828</v>
      </c>
      <c r="G44" s="22">
        <f>IF(OR($A44="",$B44="",$C44=""),"",C44*'MPTO_working_3-way'!$I43)</f>
        <v>4.6998169629982751</v>
      </c>
      <c r="H44" s="17"/>
      <c r="I44" s="21"/>
      <c r="J44" s="22"/>
      <c r="K44" s="17"/>
      <c r="L44" s="21"/>
      <c r="M44" s="22"/>
      <c r="N44" s="23">
        <f t="shared" si="4"/>
        <v>50.057940500016699</v>
      </c>
      <c r="O44" s="24">
        <f t="shared" si="5"/>
        <v>26.716316558997676</v>
      </c>
      <c r="P44" s="24">
        <f t="shared" si="6"/>
        <v>21.277424373608888</v>
      </c>
      <c r="Q44" t="s">
        <v>203</v>
      </c>
      <c r="R44" t="s">
        <v>226</v>
      </c>
      <c r="S44" t="s">
        <v>317</v>
      </c>
      <c r="AD44" s="37"/>
      <c r="AE44" s="37"/>
      <c r="AH44" s="37"/>
      <c r="AI44" s="37"/>
      <c r="AJ44" t="s">
        <v>230</v>
      </c>
    </row>
    <row r="45" spans="1:36" s="36" customFormat="1" ht="15" x14ac:dyDescent="0.25">
      <c r="A45">
        <v>1.68</v>
      </c>
      <c r="B45">
        <v>3.94</v>
      </c>
      <c r="C45">
        <v>5.45</v>
      </c>
      <c r="D45" s="20">
        <f t="shared" si="0"/>
        <v>3.253144036919009E-2</v>
      </c>
      <c r="E45" s="17">
        <f>IF(OR($A45="",$B45="",$C45=""),"",A45*'MPTO_working_3-way'!$I44)</f>
        <v>1.7581238627939888</v>
      </c>
      <c r="F45" s="21">
        <f>IF(OR($A45="",$B45="",$C45=""),"",B45*'MPTO_working_3-way'!$I44)</f>
        <v>4.1232190591716167</v>
      </c>
      <c r="G45" s="22">
        <f>IF(OR($A45="",$B45="",$C45=""),"",C45*'MPTO_working_3-way'!$I44)</f>
        <v>5.7034375310876424</v>
      </c>
      <c r="H45" s="17"/>
      <c r="I45" s="21"/>
      <c r="J45" s="22"/>
      <c r="K45" s="17"/>
      <c r="L45" s="21"/>
      <c r="M45" s="22"/>
      <c r="N45" s="23">
        <f t="shared" si="4"/>
        <v>56.878813897151268</v>
      </c>
      <c r="O45" s="24">
        <f t="shared" si="5"/>
        <v>24.252895265790389</v>
      </c>
      <c r="P45" s="24">
        <f t="shared" si="6"/>
        <v>17.533285751782408</v>
      </c>
      <c r="Q45" t="s">
        <v>197</v>
      </c>
      <c r="R45" t="s">
        <v>239</v>
      </c>
      <c r="S45" t="s">
        <v>317</v>
      </c>
      <c r="AD45" s="37"/>
      <c r="AE45" s="37"/>
      <c r="AH45" s="37"/>
      <c r="AI45" s="37"/>
      <c r="AJ45" t="s">
        <v>230</v>
      </c>
    </row>
    <row r="46" spans="1:36" s="36" customFormat="1" ht="15" x14ac:dyDescent="0.25">
      <c r="A46">
        <v>1.98</v>
      </c>
      <c r="B46">
        <v>3.65</v>
      </c>
      <c r="C46">
        <v>4.01</v>
      </c>
      <c r="D46" s="20">
        <f t="shared" si="0"/>
        <v>2.8399666393722267E-2</v>
      </c>
      <c r="E46" s="17">
        <f>IF(OR($A46="",$B46="",$C46=""),"",A46*'MPTO_working_3-way'!$I45)</f>
        <v>2.0412380585730214</v>
      </c>
      <c r="F46" s="21">
        <f>IF(OR($A46="",$B46="",$C46=""),"",B46*'MPTO_working_3-way'!$I45)</f>
        <v>3.7628883402987521</v>
      </c>
      <c r="G46" s="22">
        <f>IF(OR($A46="",$B46="",$C46=""),"",C46*'MPTO_working_3-way'!$I45)</f>
        <v>4.1340225327665738</v>
      </c>
      <c r="H46" s="17"/>
      <c r="I46" s="21"/>
      <c r="J46" s="22"/>
      <c r="K46" s="17"/>
      <c r="L46" s="21"/>
      <c r="M46" s="22"/>
      <c r="N46" s="23">
        <f t="shared" si="4"/>
        <v>48.989876305710027</v>
      </c>
      <c r="O46" s="24">
        <f t="shared" si="5"/>
        <v>26.575330160357762</v>
      </c>
      <c r="P46" s="24">
        <f t="shared" si="6"/>
        <v>24.189514983866797</v>
      </c>
      <c r="Q46" t="s">
        <v>198</v>
      </c>
      <c r="R46" t="s">
        <v>208</v>
      </c>
      <c r="S46" t="s">
        <v>317</v>
      </c>
      <c r="AD46" s="37"/>
      <c r="AE46" s="37"/>
      <c r="AH46" s="37"/>
      <c r="AI46" s="37"/>
      <c r="AJ46" t="s">
        <v>230</v>
      </c>
    </row>
    <row r="47" spans="1:36" s="36" customFormat="1" ht="15" x14ac:dyDescent="0.25">
      <c r="A47">
        <v>2.25</v>
      </c>
      <c r="B47">
        <v>3.06</v>
      </c>
      <c r="C47">
        <v>3.65</v>
      </c>
      <c r="D47" s="20">
        <f t="shared" si="0"/>
        <v>4.5214432805085414E-2</v>
      </c>
      <c r="E47" s="17">
        <f>IF(OR($A47="",$B47="",$C47=""),"",A47*'MPTO_working_3-way'!$I46)</f>
        <v>2.3231957408306778</v>
      </c>
      <c r="F47" s="21">
        <f>IF(OR($A47="",$B47="",$C47=""),"",B47*'MPTO_working_3-way'!$I46)</f>
        <v>3.1595462075297216</v>
      </c>
      <c r="G47" s="22">
        <f>IF(OR($A47="",$B47="",$C47=""),"",C47*'MPTO_working_3-way'!$I46)</f>
        <v>3.7687397573475439</v>
      </c>
      <c r="H47" s="17"/>
      <c r="I47" s="21"/>
      <c r="J47" s="22"/>
      <c r="K47" s="17"/>
      <c r="L47" s="21"/>
      <c r="M47" s="22"/>
      <c r="N47" s="23">
        <f t="shared" si="4"/>
        <v>43.044156048703918</v>
      </c>
      <c r="O47" s="24">
        <f t="shared" si="5"/>
        <v>31.650114741694058</v>
      </c>
      <c r="P47" s="24">
        <f t="shared" si="6"/>
        <v>26.534068797146254</v>
      </c>
      <c r="Q47" t="s">
        <v>172</v>
      </c>
      <c r="R47" t="s">
        <v>180</v>
      </c>
      <c r="S47" t="s">
        <v>318</v>
      </c>
      <c r="AD47" s="37"/>
      <c r="AE47" s="37"/>
      <c r="AH47" s="37"/>
      <c r="AI47" s="37"/>
      <c r="AJ47" t="s">
        <v>188</v>
      </c>
    </row>
    <row r="48" spans="1:36" s="36" customFormat="1" ht="15" x14ac:dyDescent="0.25">
      <c r="A48">
        <v>3.96</v>
      </c>
      <c r="B48">
        <v>3.08</v>
      </c>
      <c r="C48">
        <v>2.14</v>
      </c>
      <c r="D48" s="20">
        <f t="shared" si="0"/>
        <v>4.4490296826745546E-2</v>
      </c>
      <c r="E48" s="17">
        <f>IF(OR($A48="",$B48="",$C48=""),"",A48*'MPTO_working_3-way'!$I47)</f>
        <v>4.0724626789191403</v>
      </c>
      <c r="F48" s="21">
        <f>IF(OR($A48="",$B48="",$C48=""),"",B48*'MPTO_working_3-way'!$I47)</f>
        <v>3.1674709724926648</v>
      </c>
      <c r="G48" s="22">
        <f>IF(OR($A48="",$B48="",$C48=""),"",C48*'MPTO_working_3-way'!$I47)</f>
        <v>2.2007752860825658</v>
      </c>
      <c r="H48" s="17"/>
      <c r="I48" s="21"/>
      <c r="J48" s="22"/>
      <c r="K48" s="17"/>
      <c r="L48" s="21"/>
      <c r="M48" s="22"/>
      <c r="N48" s="23">
        <f t="shared" si="4"/>
        <v>24.555166709726777</v>
      </c>
      <c r="O48" s="24">
        <f t="shared" si="5"/>
        <v>31.570928626791567</v>
      </c>
      <c r="P48" s="24">
        <f t="shared" si="6"/>
        <v>45.438532789961698</v>
      </c>
      <c r="Q48" t="s">
        <v>170</v>
      </c>
      <c r="R48" t="s">
        <v>237</v>
      </c>
      <c r="S48" t="s">
        <v>318</v>
      </c>
      <c r="AD48" s="37"/>
      <c r="AE48" s="37"/>
      <c r="AH48" s="37"/>
      <c r="AI48" s="37"/>
      <c r="AJ48" t="s">
        <v>188</v>
      </c>
    </row>
    <row r="49" spans="1:36" s="36" customFormat="1" ht="15" x14ac:dyDescent="0.25">
      <c r="A49">
        <v>1.97</v>
      </c>
      <c r="B49">
        <v>3.42</v>
      </c>
      <c r="C49">
        <v>4.05</v>
      </c>
      <c r="D49" s="20">
        <f t="shared" si="0"/>
        <v>4.6925454263596622E-2</v>
      </c>
      <c r="E49" s="17">
        <f>IF(OR($A49="",$B49="",$C49=""),"",A49*'MPTO_working_3-way'!$I48)</f>
        <v>2.0590724326260181</v>
      </c>
      <c r="F49" s="21">
        <f>IF(OR($A49="",$B49="",$C49=""),"",B49*'MPTO_working_3-way'!$I48)</f>
        <v>3.574633360193392</v>
      </c>
      <c r="G49" s="22">
        <f>IF(OR($A49="",$B49="",$C49=""),"",C49*'MPTO_working_3-way'!$I48)</f>
        <v>4.2331184528605954</v>
      </c>
      <c r="H49" s="17"/>
      <c r="I49" s="21"/>
      <c r="J49" s="22"/>
      <c r="K49" s="17"/>
      <c r="L49" s="21"/>
      <c r="M49" s="22"/>
      <c r="N49" s="23">
        <f t="shared" si="4"/>
        <v>48.56555719725992</v>
      </c>
      <c r="O49" s="24">
        <f t="shared" si="5"/>
        <v>27.974896982047376</v>
      </c>
      <c r="P49" s="24">
        <f t="shared" si="6"/>
        <v>23.623246340395564</v>
      </c>
      <c r="Q49" t="s">
        <v>184</v>
      </c>
      <c r="R49" t="s">
        <v>168</v>
      </c>
      <c r="S49" t="s">
        <v>318</v>
      </c>
      <c r="AD49" s="37"/>
      <c r="AE49" s="37"/>
      <c r="AH49" s="37"/>
      <c r="AI49" s="37"/>
      <c r="AJ49" t="s">
        <v>188</v>
      </c>
    </row>
    <row r="50" spans="1:36" s="36" customFormat="1" ht="15" x14ac:dyDescent="0.25">
      <c r="A50">
        <v>1.2</v>
      </c>
      <c r="B50">
        <v>6.65</v>
      </c>
      <c r="C50">
        <v>14.48</v>
      </c>
      <c r="D50" s="20">
        <f t="shared" si="0"/>
        <v>5.2770046663620507E-2</v>
      </c>
      <c r="E50" s="17">
        <f>IF(OR($A50="",$B50="",$C50=""),"",A50*'MPTO_working_3-way'!$I49)</f>
        <v>1.2533883561920947</v>
      </c>
      <c r="F50" s="21">
        <f>IF(OR($A50="",$B50="",$C50=""),"",B50*'MPTO_working_3-way'!$I49)</f>
        <v>6.9458604738978584</v>
      </c>
      <c r="G50" s="22">
        <f>IF(OR($A50="",$B50="",$C50=""),"",C50*'MPTO_working_3-way'!$I49)</f>
        <v>15.124219498051277</v>
      </c>
      <c r="H50" s="17"/>
      <c r="I50" s="21"/>
      <c r="J50" s="22"/>
      <c r="K50" s="17"/>
      <c r="L50" s="21"/>
      <c r="M50" s="22"/>
      <c r="N50" s="23">
        <f t="shared" si="4"/>
        <v>79.783731439638473</v>
      </c>
      <c r="O50" s="24">
        <f t="shared" si="5"/>
        <v>14.39706431993476</v>
      </c>
      <c r="P50" s="24">
        <f t="shared" si="6"/>
        <v>6.6119114452739058</v>
      </c>
      <c r="Q50" t="s">
        <v>169</v>
      </c>
      <c r="R50" t="s">
        <v>182</v>
      </c>
      <c r="S50" t="s">
        <v>318</v>
      </c>
      <c r="AD50" s="37"/>
      <c r="AE50" s="37"/>
      <c r="AH50" s="37"/>
      <c r="AI50" s="37"/>
      <c r="AJ50" t="s">
        <v>188</v>
      </c>
    </row>
    <row r="51" spans="1:36" s="36" customFormat="1" ht="15" x14ac:dyDescent="0.25">
      <c r="A51">
        <v>3.69</v>
      </c>
      <c r="B51">
        <v>3.88</v>
      </c>
      <c r="C51">
        <v>2</v>
      </c>
      <c r="D51" s="20">
        <f t="shared" si="0"/>
        <v>2.8734668789986983E-2</v>
      </c>
      <c r="E51" s="17">
        <f>IF(OR($A51="",$B51="",$C51=""),"",A51*'MPTO_working_3-way'!$I50)</f>
        <v>3.8631549262326716</v>
      </c>
      <c r="F51" s="21">
        <f>IF(OR($A51="",$B51="",$C51=""),"",B51*'MPTO_working_3-way'!$I50)</f>
        <v>4.0620707625427546</v>
      </c>
      <c r="G51" s="22">
        <f>IF(OR($A51="",$B51="",$C51=""),"",C51*'MPTO_working_3-way'!$I50)</f>
        <v>2.0938509085271932</v>
      </c>
      <c r="H51" s="17"/>
      <c r="I51" s="21"/>
      <c r="J51" s="22"/>
      <c r="K51" s="17"/>
      <c r="L51" s="21"/>
      <c r="M51" s="22"/>
      <c r="N51" s="23">
        <f t="shared" si="4"/>
        <v>25.885578473944214</v>
      </c>
      <c r="O51" s="24">
        <f t="shared" si="5"/>
        <v>24.617985713622208</v>
      </c>
      <c r="P51" s="24">
        <f t="shared" si="6"/>
        <v>47.758892284427077</v>
      </c>
      <c r="Q51" t="s">
        <v>140</v>
      </c>
      <c r="R51" t="s">
        <v>211</v>
      </c>
      <c r="S51" t="s">
        <v>318</v>
      </c>
      <c r="AD51" s="37"/>
      <c r="AE51" s="37"/>
      <c r="AH51" s="37"/>
      <c r="AI51" s="37"/>
      <c r="AJ51" t="s">
        <v>141</v>
      </c>
    </row>
    <row r="52" spans="1:36" s="36" customFormat="1" ht="15" x14ac:dyDescent="0.25">
      <c r="A52">
        <v>1.3</v>
      </c>
      <c r="B52">
        <v>6</v>
      </c>
      <c r="C52">
        <v>10.55</v>
      </c>
      <c r="D52" s="20">
        <f t="shared" si="0"/>
        <v>3.0684165755255677E-2</v>
      </c>
      <c r="E52" s="17">
        <f>IF(OR($A52="",$B52="",$C52=""),"",A52*'MPTO_working_3-way'!$I51)</f>
        <v>1.3686010606627068</v>
      </c>
      <c r="F52" s="21">
        <f>IF(OR($A52="",$B52="",$C52=""),"",B52*'MPTO_working_3-way'!$I51)</f>
        <v>6.3166202799817235</v>
      </c>
      <c r="G52" s="22">
        <f>IF(OR($A52="",$B52="",$C52=""),"",C52*'MPTO_working_3-way'!$I51)</f>
        <v>11.106723992301196</v>
      </c>
      <c r="H52" s="17"/>
      <c r="I52" s="21"/>
      <c r="J52" s="22"/>
      <c r="K52" s="17"/>
      <c r="L52" s="21"/>
      <c r="M52" s="22"/>
      <c r="N52" s="23">
        <f t="shared" si="4"/>
        <v>73.067311486356573</v>
      </c>
      <c r="O52" s="24">
        <f t="shared" si="5"/>
        <v>15.831250822043927</v>
      </c>
      <c r="P52" s="24">
        <f t="shared" si="6"/>
        <v>9.0035549698828028</v>
      </c>
      <c r="Q52" t="s">
        <v>232</v>
      </c>
      <c r="R52" t="s">
        <v>134</v>
      </c>
      <c r="S52" t="s">
        <v>318</v>
      </c>
      <c r="AD52" s="37"/>
      <c r="AE52" s="37"/>
      <c r="AH52" s="37"/>
      <c r="AI52" s="37"/>
      <c r="AJ52" t="s">
        <v>141</v>
      </c>
    </row>
    <row r="53" spans="1:36" s="36" customFormat="1" ht="15" x14ac:dyDescent="0.25">
      <c r="A53">
        <v>2.19</v>
      </c>
      <c r="B53">
        <v>3.97</v>
      </c>
      <c r="C53">
        <v>3.14</v>
      </c>
      <c r="D53" s="20">
        <f t="shared" si="0"/>
        <v>2.6981510911570972E-2</v>
      </c>
      <c r="E53" s="17">
        <f>IF(OR($A53="",$B53="",$C53=""),"",A53*'MPTO_working_3-way'!$I52)</f>
        <v>2.2529289246500714</v>
      </c>
      <c r="F53" s="21">
        <f>IF(OR($A53="",$B53="",$C53=""),"",B53*'MPTO_working_3-way'!$I52)</f>
        <v>4.084076635096249</v>
      </c>
      <c r="G53" s="22">
        <f>IF(OR($A53="",$B53="",$C53=""),"",C53*'MPTO_working_3-way'!$I52)</f>
        <v>3.2302268600005593</v>
      </c>
      <c r="H53" s="17"/>
      <c r="I53" s="21"/>
      <c r="J53" s="22"/>
      <c r="K53" s="17"/>
      <c r="L53" s="21"/>
      <c r="M53" s="22"/>
      <c r="N53" s="23">
        <f t="shared" si="4"/>
        <v>44.386664357612688</v>
      </c>
      <c r="O53" s="24">
        <f t="shared" si="5"/>
        <v>24.485338776617571</v>
      </c>
      <c r="P53" s="24">
        <f t="shared" si="6"/>
        <v>30.957578007379542</v>
      </c>
      <c r="Q53" t="s">
        <v>132</v>
      </c>
      <c r="R53" t="s">
        <v>136</v>
      </c>
      <c r="S53" t="s">
        <v>318</v>
      </c>
      <c r="AD53" s="37"/>
      <c r="AE53" s="37"/>
      <c r="AH53" s="37"/>
      <c r="AI53" s="37"/>
      <c r="AJ53" t="s">
        <v>141</v>
      </c>
    </row>
    <row r="54" spans="1:36" s="36" customFormat="1" ht="15" x14ac:dyDescent="0.25">
      <c r="A54">
        <v>1.25</v>
      </c>
      <c r="B54">
        <v>5.89</v>
      </c>
      <c r="C54">
        <v>14.61</v>
      </c>
      <c r="D54" s="20">
        <f t="shared" si="0"/>
        <v>3.8225556605297584E-2</v>
      </c>
      <c r="E54" s="17">
        <f>IF(OR($A54="",$B54="",$C54=""),"",A54*'MPTO_working_3-way'!$I53)</f>
        <v>1.2883552071940696</v>
      </c>
      <c r="F54" s="21">
        <f>IF(OR($A54="",$B54="",$C54=""),"",B54*'MPTO_working_3-way'!$I53)</f>
        <v>6.070729736298456</v>
      </c>
      <c r="G54" s="22">
        <f>IF(OR($A54="",$B54="",$C54=""),"",C54*'MPTO_working_3-way'!$I53)</f>
        <v>15.058295661684285</v>
      </c>
      <c r="H54" s="17"/>
      <c r="I54" s="21"/>
      <c r="J54" s="22"/>
      <c r="K54" s="17"/>
      <c r="L54" s="21"/>
      <c r="M54" s="22"/>
      <c r="N54" s="23">
        <f t="shared" si="4"/>
        <v>77.618345811472039</v>
      </c>
      <c r="O54" s="24">
        <f t="shared" si="5"/>
        <v>16.472484255405782</v>
      </c>
      <c r="P54" s="24">
        <f t="shared" si="6"/>
        <v>6.6408577867446983</v>
      </c>
      <c r="Q54" t="s">
        <v>293</v>
      </c>
      <c r="R54" t="s">
        <v>291</v>
      </c>
      <c r="S54" t="s">
        <v>318</v>
      </c>
      <c r="AD54" s="37"/>
      <c r="AE54" s="37"/>
      <c r="AH54" s="37"/>
      <c r="AI54" s="37"/>
      <c r="AJ54" t="s">
        <v>304</v>
      </c>
    </row>
    <row r="55" spans="1:36" s="36" customFormat="1" ht="15" x14ac:dyDescent="0.25">
      <c r="A55">
        <v>2.25</v>
      </c>
      <c r="B55">
        <v>3.12</v>
      </c>
      <c r="C55">
        <v>3.72</v>
      </c>
      <c r="D55" s="20">
        <f t="shared" si="0"/>
        <v>3.3774469258340156E-2</v>
      </c>
      <c r="E55" s="17">
        <f>IF(OR($A55="",$B55="",$C55=""),"",A55*'MPTO_working_3-way'!$I54)</f>
        <v>2.3107083995510349</v>
      </c>
      <c r="F55" s="21">
        <f>IF(OR($A55="",$B55="",$C55=""),"",B55*'MPTO_working_3-way'!$I54)</f>
        <v>3.2041823140441017</v>
      </c>
      <c r="G55" s="22">
        <f>IF(OR($A55="",$B55="",$C55=""),"",C55*'MPTO_working_3-way'!$I54)</f>
        <v>3.8203712205910443</v>
      </c>
      <c r="H55" s="17"/>
      <c r="I55" s="21"/>
      <c r="J55" s="22"/>
      <c r="K55" s="17"/>
      <c r="L55" s="21"/>
      <c r="M55" s="22"/>
      <c r="N55" s="23">
        <f t="shared" si="4"/>
        <v>43.276771755116208</v>
      </c>
      <c r="O55" s="24">
        <f t="shared" si="5"/>
        <v>31.209210400324189</v>
      </c>
      <c r="P55" s="24">
        <f t="shared" si="6"/>
        <v>26.175466787368673</v>
      </c>
      <c r="Q55" t="s">
        <v>287</v>
      </c>
      <c r="R55" t="s">
        <v>299</v>
      </c>
      <c r="S55" t="s">
        <v>318</v>
      </c>
      <c r="AD55" s="37"/>
      <c r="AE55" s="37"/>
      <c r="AH55" s="37"/>
      <c r="AI55" s="37"/>
      <c r="AJ55" t="s">
        <v>304</v>
      </c>
    </row>
    <row r="56" spans="1:36" s="36" customFormat="1" ht="15" x14ac:dyDescent="0.25">
      <c r="A56">
        <v>2.04</v>
      </c>
      <c r="B56">
        <v>3.14</v>
      </c>
      <c r="C56">
        <v>4.4000000000000004</v>
      </c>
      <c r="D56" s="20">
        <f t="shared" si="0"/>
        <v>3.594014328371764E-2</v>
      </c>
      <c r="E56" s="17">
        <f>IF(OR($A56="",$B56="",$C56=""),"",A56*'MPTO_working_3-way'!$I55)</f>
        <v>2.1179801354748071</v>
      </c>
      <c r="F56" s="21">
        <f>IF(OR($A56="",$B56="",$C56=""),"",B56*'MPTO_working_3-way'!$I55)</f>
        <v>3.2600282477406344</v>
      </c>
      <c r="G56" s="22">
        <f>IF(OR($A56="",$B56="",$C56=""),"",C56*'MPTO_working_3-way'!$I55)</f>
        <v>4.5681924490633099</v>
      </c>
      <c r="H56" s="17"/>
      <c r="I56" s="21"/>
      <c r="J56" s="22"/>
      <c r="K56" s="17"/>
      <c r="L56" s="21"/>
      <c r="M56" s="22"/>
      <c r="N56" s="23">
        <f t="shared" si="4"/>
        <v>47.214795986545965</v>
      </c>
      <c r="O56" s="24">
        <f t="shared" si="5"/>
        <v>30.674580832023494</v>
      </c>
      <c r="P56" s="24">
        <f t="shared" si="6"/>
        <v>21.890496321034945</v>
      </c>
      <c r="Q56" t="s">
        <v>302</v>
      </c>
      <c r="R56" t="s">
        <v>297</v>
      </c>
      <c r="S56" t="s">
        <v>318</v>
      </c>
      <c r="AD56" s="37"/>
      <c r="AE56" s="37"/>
      <c r="AH56" s="37"/>
      <c r="AI56" s="37"/>
      <c r="AJ56" t="s">
        <v>304</v>
      </c>
    </row>
    <row r="57" spans="1:36" s="36" customFormat="1" ht="15" x14ac:dyDescent="0.25">
      <c r="A57">
        <v>2.2200000000000002</v>
      </c>
      <c r="B57">
        <v>3.26</v>
      </c>
      <c r="C57">
        <v>3.62</v>
      </c>
      <c r="D57" s="20">
        <f t="shared" si="0"/>
        <v>3.3442010630771124E-2</v>
      </c>
      <c r="E57" s="17">
        <f>IF(OR($A57="",$B57="",$C57=""),"",A57*'MPTO_working_3-way'!$I56)</f>
        <v>2.2949793217535155</v>
      </c>
      <c r="F57" s="21">
        <f>IF(OR($A57="",$B57="",$C57=""),"",B57*'MPTO_working_3-way'!$I56)</f>
        <v>3.3701047697821886</v>
      </c>
      <c r="G57" s="22">
        <f>IF(OR($A57="",$B57="",$C57=""),"",C57*'MPTO_working_3-way'!$I56)</f>
        <v>3.7422635787151917</v>
      </c>
      <c r="H57" s="17"/>
      <c r="I57" s="21"/>
      <c r="J57" s="22"/>
      <c r="K57" s="17"/>
      <c r="L57" s="21"/>
      <c r="M57" s="22"/>
      <c r="N57" s="23">
        <f t="shared" si="4"/>
        <v>43.57337735121439</v>
      </c>
      <c r="O57" s="24">
        <f t="shared" si="5"/>
        <v>29.672668012176679</v>
      </c>
      <c r="P57" s="24">
        <f t="shared" si="6"/>
        <v>26.721794950192251</v>
      </c>
      <c r="Q57" t="s">
        <v>288</v>
      </c>
      <c r="R57" t="s">
        <v>295</v>
      </c>
      <c r="S57" t="s">
        <v>318</v>
      </c>
      <c r="AD57" s="37"/>
      <c r="AE57" s="37"/>
      <c r="AH57" s="37"/>
      <c r="AI57" s="37"/>
      <c r="AJ57" t="s">
        <v>304</v>
      </c>
    </row>
    <row r="58" spans="1:36" s="36" customFormat="1" ht="15" x14ac:dyDescent="0.25">
      <c r="A58">
        <v>2.63</v>
      </c>
      <c r="B58">
        <v>3.63</v>
      </c>
      <c r="C58">
        <v>2.61</v>
      </c>
      <c r="D58" s="20">
        <f t="shared" si="0"/>
        <v>3.8851992998148344E-2</v>
      </c>
      <c r="E58" s="17">
        <f>IF(OR($A58="",$B58="",$C58=""),"",A58*'MPTO_working_3-way'!$I57)</f>
        <v>2.7245225768361774</v>
      </c>
      <c r="F58" s="21">
        <f>IF(OR($A58="",$B58="",$C58=""),"",B58*'MPTO_working_3-way'!$I57)</f>
        <v>3.7604627201198948</v>
      </c>
      <c r="G58" s="22">
        <f>IF(OR($A58="",$B58="",$C58=""),"",C58*'MPTO_working_3-way'!$I57)</f>
        <v>2.703803773970503</v>
      </c>
      <c r="H58" s="17"/>
      <c r="I58" s="21"/>
      <c r="J58" s="22"/>
      <c r="K58" s="17"/>
      <c r="L58" s="21"/>
      <c r="M58" s="22"/>
      <c r="N58" s="23">
        <f t="shared" si="4"/>
        <v>36.703678233462803</v>
      </c>
      <c r="O58" s="24">
        <f t="shared" si="5"/>
        <v>26.592472108541926</v>
      </c>
      <c r="P58" s="24">
        <f t="shared" si="6"/>
        <v>36.984932472799684</v>
      </c>
      <c r="Q58" t="s">
        <v>161</v>
      </c>
      <c r="R58" t="s">
        <v>162</v>
      </c>
      <c r="S58" t="s">
        <v>318</v>
      </c>
      <c r="AD58" s="37"/>
      <c r="AE58" s="37"/>
      <c r="AH58" s="37"/>
      <c r="AI58" s="37"/>
      <c r="AJ58" t="s">
        <v>186</v>
      </c>
    </row>
    <row r="59" spans="1:36" s="36" customFormat="1" ht="15" x14ac:dyDescent="0.25">
      <c r="A59">
        <v>2.8</v>
      </c>
      <c r="B59">
        <v>3.31</v>
      </c>
      <c r="C59">
        <v>2.63</v>
      </c>
      <c r="D59" s="20">
        <f t="shared" si="0"/>
        <v>3.9485797650363974E-2</v>
      </c>
      <c r="E59" s="17">
        <f>IF(OR($A59="",$B59="",$C59=""),"",A59*'MPTO_working_3-way'!$I58)</f>
        <v>2.8936376297661588</v>
      </c>
      <c r="F59" s="21">
        <f>IF(OR($A59="",$B59="",$C59=""),"",B59*'MPTO_working_3-way'!$I58)</f>
        <v>3.4206930551878525</v>
      </c>
      <c r="G59" s="22">
        <f>IF(OR($A59="",$B59="",$C59=""),"",C59*'MPTO_working_3-way'!$I58)</f>
        <v>2.7179524879589279</v>
      </c>
      <c r="H59" s="17"/>
      <c r="I59" s="21"/>
      <c r="J59" s="22"/>
      <c r="K59" s="17"/>
      <c r="L59" s="21"/>
      <c r="M59" s="22"/>
      <c r="N59" s="23">
        <f t="shared" si="4"/>
        <v>34.558577401442356</v>
      </c>
      <c r="O59" s="24">
        <f t="shared" si="5"/>
        <v>29.233841910585674</v>
      </c>
      <c r="P59" s="24">
        <f t="shared" si="6"/>
        <v>36.792401796212395</v>
      </c>
      <c r="Q59" t="s">
        <v>164</v>
      </c>
      <c r="R59" t="s">
        <v>176</v>
      </c>
      <c r="S59" t="s">
        <v>318</v>
      </c>
      <c r="AD59" s="37"/>
      <c r="AE59" s="37"/>
      <c r="AH59" s="37"/>
      <c r="AI59" s="37"/>
      <c r="AJ59" t="s">
        <v>186</v>
      </c>
    </row>
    <row r="60" spans="1:36" s="36" customFormat="1" ht="15" x14ac:dyDescent="0.25">
      <c r="A60">
        <v>1.51</v>
      </c>
      <c r="B60">
        <v>4.3899999999999997</v>
      </c>
      <c r="C60">
        <v>6.47</v>
      </c>
      <c r="D60" s="20">
        <f t="shared" si="0"/>
        <v>4.4601593840544185E-2</v>
      </c>
      <c r="E60" s="17">
        <f>IF(OR($A60="",$B60="",$C60=""),"",A60*'MPTO_working_3-way'!$I59)</f>
        <v>1.5686665094272041</v>
      </c>
      <c r="F60" s="21">
        <f>IF(OR($A60="",$B60="",$C60=""),"",B60*'MPTO_working_3-way'!$I59)</f>
        <v>4.5605602492618713</v>
      </c>
      <c r="G60" s="22">
        <f>IF(OR($A60="",$B60="",$C60=""),"",C60*'MPTO_working_3-way'!$I59)</f>
        <v>6.7213723946980197</v>
      </c>
      <c r="H60" s="17"/>
      <c r="I60" s="21"/>
      <c r="J60" s="22"/>
      <c r="K60" s="17"/>
      <c r="L60" s="21"/>
      <c r="M60" s="22"/>
      <c r="N60" s="23">
        <f t="shared" si="4"/>
        <v>63.748412679833919</v>
      </c>
      <c r="O60" s="24">
        <f t="shared" si="5"/>
        <v>21.927130557300508</v>
      </c>
      <c r="P60" s="24">
        <f t="shared" si="6"/>
        <v>14.877913933006065</v>
      </c>
      <c r="Q60" t="s">
        <v>166</v>
      </c>
      <c r="R60" t="s">
        <v>175</v>
      </c>
      <c r="S60" t="s">
        <v>318</v>
      </c>
      <c r="AD60" s="37"/>
      <c r="AE60" s="37"/>
      <c r="AH60" s="37"/>
      <c r="AI60" s="37"/>
      <c r="AJ60" t="s">
        <v>186</v>
      </c>
    </row>
    <row r="61" spans="1:36" s="36" customFormat="1" ht="15" x14ac:dyDescent="0.25">
      <c r="A61">
        <v>2.63</v>
      </c>
      <c r="B61">
        <v>3.48</v>
      </c>
      <c r="C61">
        <v>2.7</v>
      </c>
      <c r="D61" s="20">
        <f t="shared" si="0"/>
        <v>3.79548290915801E-2</v>
      </c>
      <c r="E61" s="17">
        <f>IF(OR($A61="",$B61="",$C61=""),"",A61*'MPTO_working_3-way'!$I60)</f>
        <v>2.7338476478204572</v>
      </c>
      <c r="F61" s="21">
        <f>IF(OR($A61="",$B61="",$C61=""),"",B61*'MPTO_working_3-way'!$I60)</f>
        <v>3.6174105758232664</v>
      </c>
      <c r="G61" s="22">
        <f>IF(OR($A61="",$B61="",$C61=""),"",C61*'MPTO_working_3-way'!$I60)</f>
        <v>2.8066116536559829</v>
      </c>
      <c r="H61" s="17"/>
      <c r="I61" s="21"/>
      <c r="J61" s="22"/>
      <c r="K61" s="17"/>
      <c r="L61" s="21"/>
      <c r="M61" s="22"/>
      <c r="N61" s="23">
        <f t="shared" si="4"/>
        <v>36.578483105934737</v>
      </c>
      <c r="O61" s="24">
        <f t="shared" si="5"/>
        <v>27.644083496726534</v>
      </c>
      <c r="P61" s="24">
        <f t="shared" si="6"/>
        <v>35.630152062447536</v>
      </c>
      <c r="Q61" t="s">
        <v>143</v>
      </c>
      <c r="R61" t="s">
        <v>167</v>
      </c>
      <c r="S61" t="s">
        <v>318</v>
      </c>
      <c r="AD61" s="37"/>
      <c r="AE61" s="37"/>
      <c r="AH61" s="37"/>
      <c r="AI61" s="37"/>
      <c r="AJ61" t="s">
        <v>186</v>
      </c>
    </row>
    <row r="62" spans="1:36" s="36" customFormat="1" ht="15" x14ac:dyDescent="0.25">
      <c r="A62">
        <v>2.0699999999999998</v>
      </c>
      <c r="B62">
        <v>3.75</v>
      </c>
      <c r="C62">
        <v>3.59</v>
      </c>
      <c r="D62" s="20">
        <f t="shared" si="0"/>
        <v>2.8309986139706478E-2</v>
      </c>
      <c r="E62" s="17">
        <f>IF(OR($A62="",$B62="",$C62=""),"",A62*'MPTO_working_3-way'!$I61)</f>
        <v>2.1623252992499262</v>
      </c>
      <c r="F62" s="21">
        <f>IF(OR($A62="",$B62="",$C62=""),"",B62*'MPTO_working_3-way'!$I61)</f>
        <v>3.9172559769020405</v>
      </c>
      <c r="G62" s="22">
        <f>IF(OR($A62="",$B62="",$C62=""),"",C62*'MPTO_working_3-way'!$I61)</f>
        <v>3.7501197218875535</v>
      </c>
      <c r="H62" s="17"/>
      <c r="I62" s="21"/>
      <c r="J62" s="22"/>
      <c r="K62" s="17"/>
      <c r="L62" s="21"/>
      <c r="M62" s="22"/>
      <c r="N62" s="23">
        <f t="shared" si="4"/>
        <v>46.24651065900597</v>
      </c>
      <c r="O62" s="24">
        <f t="shared" si="5"/>
        <v>25.528073883771295</v>
      </c>
      <c r="P62" s="24">
        <f t="shared" si="6"/>
        <v>26.665815338201217</v>
      </c>
      <c r="Q62" t="s">
        <v>249</v>
      </c>
      <c r="R62" t="s">
        <v>248</v>
      </c>
      <c r="S62" t="s">
        <v>318</v>
      </c>
      <c r="AD62" s="37"/>
      <c r="AE62" s="37"/>
      <c r="AH62" s="37"/>
      <c r="AI62" s="37"/>
      <c r="AJ62" t="s">
        <v>283</v>
      </c>
    </row>
    <row r="63" spans="1:36" s="36" customFormat="1" ht="15" x14ac:dyDescent="0.25">
      <c r="A63">
        <v>2.16</v>
      </c>
      <c r="B63">
        <v>3.36</v>
      </c>
      <c r="C63">
        <v>3.75</v>
      </c>
      <c r="D63" s="20">
        <f t="shared" si="0"/>
        <v>2.7248677248677078E-2</v>
      </c>
      <c r="E63" s="17">
        <f>IF(OR($A63="",$B63="",$C63=""),"",A63*'MPTO_working_3-way'!$I62)</f>
        <v>2.2419824308378131</v>
      </c>
      <c r="F63" s="21">
        <f>IF(OR($A63="",$B63="",$C63=""),"",B63*'MPTO_working_3-way'!$I62)</f>
        <v>3.4875282257477092</v>
      </c>
      <c r="G63" s="22">
        <f>IF(OR($A63="",$B63="",$C63=""),"",C63*'MPTO_working_3-way'!$I62)</f>
        <v>3.8923306090934253</v>
      </c>
      <c r="H63" s="17"/>
      <c r="I63" s="21"/>
      <c r="J63" s="22"/>
      <c r="K63" s="17"/>
      <c r="L63" s="21"/>
      <c r="M63" s="22"/>
      <c r="N63" s="23">
        <f t="shared" si="4"/>
        <v>44.603382535263982</v>
      </c>
      <c r="O63" s="24">
        <f t="shared" si="5"/>
        <v>28.673603058383989</v>
      </c>
      <c r="P63" s="24">
        <f t="shared" si="6"/>
        <v>25.691548340312053</v>
      </c>
      <c r="Q63" t="s">
        <v>126</v>
      </c>
      <c r="R63" t="s">
        <v>122</v>
      </c>
      <c r="S63" t="s">
        <v>318</v>
      </c>
      <c r="AD63" s="37"/>
      <c r="AE63" s="37"/>
      <c r="AH63" s="37"/>
      <c r="AI63" s="37"/>
      <c r="AJ63" t="s">
        <v>128</v>
      </c>
    </row>
    <row r="64" spans="1:36" s="36" customFormat="1" ht="15" x14ac:dyDescent="0.25">
      <c r="A64">
        <v>2.04</v>
      </c>
      <c r="B64">
        <v>3.63</v>
      </c>
      <c r="C64">
        <v>3.81</v>
      </c>
      <c r="D64" s="20">
        <f t="shared" si="0"/>
        <v>2.8145363696334247E-2</v>
      </c>
      <c r="E64" s="17">
        <f>IF(OR($A64="",$B64="",$C64=""),"",A64*'MPTO_working_3-way'!$I63)</f>
        <v>2.0977523717250013</v>
      </c>
      <c r="F64" s="21">
        <f>IF(OR($A64="",$B64="",$C64=""),"",B64*'MPTO_working_3-way'!$I63)</f>
        <v>3.7327652496871342</v>
      </c>
      <c r="G64" s="22">
        <f>IF(OR($A64="",$B64="",$C64=""),"",C64*'MPTO_working_3-way'!$I63)</f>
        <v>3.9178610471922819</v>
      </c>
      <c r="H64" s="17"/>
      <c r="I64" s="21"/>
      <c r="J64" s="22"/>
      <c r="K64" s="17"/>
      <c r="L64" s="21"/>
      <c r="M64" s="22"/>
      <c r="N64" s="23">
        <f t="shared" si="4"/>
        <v>47.670068854585097</v>
      </c>
      <c r="O64" s="24">
        <f t="shared" si="5"/>
        <v>26.789790761254441</v>
      </c>
      <c r="P64" s="24">
        <f t="shared" si="6"/>
        <v>25.524131355210915</v>
      </c>
      <c r="Q64" t="s">
        <v>120</v>
      </c>
      <c r="R64" t="s">
        <v>125</v>
      </c>
      <c r="S64" t="s">
        <v>318</v>
      </c>
      <c r="AD64" s="37"/>
      <c r="AE64" s="37"/>
      <c r="AH64" s="37"/>
      <c r="AI64" s="37"/>
      <c r="AJ64" t="s">
        <v>128</v>
      </c>
    </row>
    <row r="65" spans="1:36" s="36" customFormat="1" ht="15" x14ac:dyDescent="0.25">
      <c r="A65">
        <v>3.43</v>
      </c>
      <c r="B65">
        <v>3.28</v>
      </c>
      <c r="C65">
        <v>2.3199999999999998</v>
      </c>
      <c r="D65" s="20">
        <f t="shared" si="0"/>
        <v>2.7457721043481653E-2</v>
      </c>
      <c r="E65" s="17">
        <f>IF(OR($A65="",$B65="",$C65=""),"",A65*'MPTO_working_3-way'!$I64)</f>
        <v>3.5234629629629626</v>
      </c>
      <c r="F65" s="21">
        <f>IF(OR($A65="",$B65="",$C65=""),"",B65*'MPTO_working_3-way'!$I64)</f>
        <v>3.3693756613756607</v>
      </c>
      <c r="G65" s="22">
        <f>IF(OR($A65="",$B65="",$C65=""),"",C65*'MPTO_working_3-way'!$I64)</f>
        <v>2.3832169312169307</v>
      </c>
      <c r="H65" s="17"/>
      <c r="I65" s="21"/>
      <c r="J65" s="22"/>
      <c r="K65" s="17"/>
      <c r="L65" s="21"/>
      <c r="M65" s="22"/>
      <c r="N65" s="23">
        <f t="shared" si="4"/>
        <v>28.381169619534656</v>
      </c>
      <c r="O65" s="24">
        <f t="shared" si="5"/>
        <v>29.679088961891427</v>
      </c>
      <c r="P65" s="24">
        <f t="shared" si="6"/>
        <v>41.960091290949954</v>
      </c>
      <c r="Q65" t="s">
        <v>233</v>
      </c>
      <c r="R65" t="s">
        <v>315</v>
      </c>
      <c r="S65" t="s">
        <v>318</v>
      </c>
      <c r="AD65" s="37"/>
      <c r="AE65" s="37"/>
      <c r="AH65" s="37"/>
      <c r="AI65" s="37"/>
      <c r="AJ65" t="s">
        <v>128</v>
      </c>
    </row>
    <row r="66" spans="1:36" s="36" customFormat="1" ht="15" x14ac:dyDescent="0.25">
      <c r="A66">
        <v>1.96</v>
      </c>
      <c r="B66">
        <v>3.28</v>
      </c>
      <c r="C66">
        <v>4.66</v>
      </c>
      <c r="D66" s="20">
        <f t="shared" si="0"/>
        <v>2.967440509125252E-2</v>
      </c>
      <c r="E66" s="17">
        <f>IF(OR($A66="",$B66="",$C66=""),"",A66*'MPTO_working_3-way'!$I65)</f>
        <v>2.0151649128448152</v>
      </c>
      <c r="F66" s="21">
        <f>IF(OR($A66="",$B66="",$C66=""),"",B66*'MPTO_working_3-way'!$I65)</f>
        <v>3.3723167929239763</v>
      </c>
      <c r="G66" s="22">
        <f>IF(OR($A66="",$B66="",$C66=""),"",C66*'MPTO_working_3-way'!$I65)</f>
        <v>4.7911573948249178</v>
      </c>
      <c r="H66" s="17"/>
      <c r="I66" s="21"/>
      <c r="J66" s="22"/>
      <c r="K66" s="17"/>
      <c r="L66" s="21"/>
      <c r="M66" s="22"/>
      <c r="N66" s="23">
        <f t="shared" si="4"/>
        <v>49.623730228028663</v>
      </c>
      <c r="O66" s="24">
        <f t="shared" si="5"/>
        <v>29.653204648456153</v>
      </c>
      <c r="P66" s="24">
        <f t="shared" si="6"/>
        <v>20.871783529385446</v>
      </c>
      <c r="Q66" t="s">
        <v>124</v>
      </c>
      <c r="R66" t="s">
        <v>118</v>
      </c>
      <c r="S66" t="s">
        <v>318</v>
      </c>
      <c r="AD66" s="37"/>
      <c r="AE66" s="37"/>
      <c r="AH66" s="37"/>
      <c r="AI66" s="37"/>
      <c r="AJ66" t="s">
        <v>128</v>
      </c>
    </row>
    <row r="67" spans="1:36" s="36" customFormat="1" ht="15" x14ac:dyDescent="0.25">
      <c r="A67">
        <v>2.11</v>
      </c>
      <c r="B67">
        <v>3.41</v>
      </c>
      <c r="C67">
        <v>3.83</v>
      </c>
      <c r="D67" s="20">
        <f t="shared" si="0"/>
        <v>2.8285386998034179E-2</v>
      </c>
      <c r="E67" s="17">
        <f>IF(OR($A67="",$B67="",$C67=""),"",A67*'MPTO_working_3-way'!$I66)</f>
        <v>2.1679357914017463</v>
      </c>
      <c r="F67" s="21">
        <f>IF(OR($A67="",$B67="",$C67=""),"",B67*'MPTO_working_3-way'!$I66)</f>
        <v>3.5036308287582725</v>
      </c>
      <c r="G67" s="22">
        <f>IF(OR($A67="",$B67="",$C67=""),"",C67*'MPTO_working_3-way'!$I66)</f>
        <v>3.9351630715965347</v>
      </c>
      <c r="H67" s="17"/>
      <c r="I67" s="21"/>
      <c r="J67" s="22"/>
      <c r="K67" s="17"/>
      <c r="L67" s="21"/>
      <c r="M67" s="22"/>
      <c r="N67" s="23">
        <f t="shared" si="4"/>
        <v>46.126827370353936</v>
      </c>
      <c r="O67" s="24">
        <f t="shared" si="5"/>
        <v>28.541819868459477</v>
      </c>
      <c r="P67" s="24">
        <f t="shared" si="6"/>
        <v>25.411907506905173</v>
      </c>
      <c r="Q67" t="s">
        <v>260</v>
      </c>
      <c r="R67" t="s">
        <v>251</v>
      </c>
      <c r="S67" t="s">
        <v>318</v>
      </c>
      <c r="AD67" s="37"/>
      <c r="AE67" s="37"/>
      <c r="AH67" s="37"/>
      <c r="AI67" s="37"/>
      <c r="AJ67" t="s">
        <v>284</v>
      </c>
    </row>
    <row r="68" spans="1:36" s="36" customFormat="1" ht="15" x14ac:dyDescent="0.25">
      <c r="A68">
        <v>1.65</v>
      </c>
      <c r="B68">
        <v>4.1500000000000004</v>
      </c>
      <c r="C68">
        <v>5.52</v>
      </c>
      <c r="D68" s="20">
        <f t="shared" ref="D68:D131" si="7">IF(OR($A68="",$B68="",$C68=""),"",(1/A68)+(1/B68)+(1/C68)-1)</f>
        <v>2.8183881772148034E-2</v>
      </c>
      <c r="E68" s="17">
        <f>IF(OR($A68="",$B68="",$C68=""),"",A68*'MPTO_working_3-way'!$I67)</f>
        <v>1.6989627684005666</v>
      </c>
      <c r="F68" s="21">
        <f>IF(OR($A68="",$B68="",$C68=""),"",B68*'MPTO_working_3-way'!$I67)</f>
        <v>4.2731487811286986</v>
      </c>
      <c r="G68" s="22">
        <f>IF(OR($A68="",$B68="",$C68=""),"",C68*'MPTO_working_3-way'!$I67)</f>
        <v>5.6838027161037132</v>
      </c>
      <c r="H68" s="17"/>
      <c r="I68" s="21"/>
      <c r="J68" s="22"/>
      <c r="K68" s="17"/>
      <c r="L68" s="21"/>
      <c r="M68" s="22"/>
      <c r="N68" s="23">
        <f t="shared" si="4"/>
        <v>58.859441689909289</v>
      </c>
      <c r="O68" s="24">
        <f t="shared" si="5"/>
        <v>23.401946695988023</v>
      </c>
      <c r="P68" s="24">
        <f t="shared" si="6"/>
        <v>17.593854852962014</v>
      </c>
      <c r="Q68" t="s">
        <v>252</v>
      </c>
      <c r="R68" t="s">
        <v>261</v>
      </c>
      <c r="S68" t="s">
        <v>318</v>
      </c>
      <c r="AD68" s="37"/>
      <c r="AE68" s="37"/>
      <c r="AH68" s="37"/>
      <c r="AI68" s="37"/>
      <c r="AJ68" t="s">
        <v>284</v>
      </c>
    </row>
    <row r="69" spans="1:36" s="36" customFormat="1" ht="15" x14ac:dyDescent="0.25">
      <c r="A69">
        <v>2.2599999999999998</v>
      </c>
      <c r="B69">
        <v>3.26</v>
      </c>
      <c r="C69">
        <v>3.59</v>
      </c>
      <c r="D69" s="20">
        <f t="shared" si="7"/>
        <v>2.7777874397289626E-2</v>
      </c>
      <c r="E69" s="17">
        <f>IF(OR($A69="",$B69="",$C69=""),"",A69*'MPTO_working_3-way'!$I68)</f>
        <v>2.323924974615557</v>
      </c>
      <c r="F69" s="21">
        <f>IF(OR($A69="",$B69="",$C69=""),"",B69*'MPTO_working_3-way'!$I68)</f>
        <v>3.352210361613591</v>
      </c>
      <c r="G69" s="22">
        <f>IF(OR($A69="",$B69="",$C69=""),"",C69*'MPTO_working_3-way'!$I68)</f>
        <v>3.6915445393229427</v>
      </c>
      <c r="H69" s="17"/>
      <c r="I69" s="21"/>
      <c r="J69" s="22"/>
      <c r="K69" s="17"/>
      <c r="L69" s="21"/>
      <c r="M69" s="22"/>
      <c r="N69" s="23">
        <f t="shared" ref="N69:N117" si="8">(1/E69)* 100</f>
        <v>43.030649049478384</v>
      </c>
      <c r="O69" s="24">
        <f t="shared" ref="O69:O117" si="9">(1/F69)* 100</f>
        <v>29.831063451478883</v>
      </c>
      <c r="P69" s="24">
        <f t="shared" ref="P69:P117" si="10">(1/G69)* 100</f>
        <v>27.088932270702269</v>
      </c>
      <c r="Q69" t="s">
        <v>266</v>
      </c>
      <c r="R69" t="s">
        <v>267</v>
      </c>
      <c r="S69" t="s">
        <v>318</v>
      </c>
      <c r="AD69" s="37"/>
      <c r="AE69" s="37"/>
      <c r="AH69" s="37"/>
      <c r="AI69" s="37"/>
      <c r="AJ69" t="s">
        <v>284</v>
      </c>
    </row>
    <row r="70" spans="1:36" s="36" customFormat="1" ht="15" x14ac:dyDescent="0.25">
      <c r="A70">
        <v>1.35</v>
      </c>
      <c r="B70">
        <v>5.41</v>
      </c>
      <c r="C70">
        <v>9.3000000000000007</v>
      </c>
      <c r="D70" s="20">
        <f t="shared" si="7"/>
        <v>3.3110506010154195E-2</v>
      </c>
      <c r="E70" s="17">
        <f>IF(OR($A70="",$B70="",$C70=""),"",A70*'MPTO_working_3-way'!$I69)</f>
        <v>1.3880482403923999</v>
      </c>
      <c r="F70" s="21">
        <f>IF(OR($A70="",$B70="",$C70=""),"",B70*'MPTO_working_3-way'!$I69)</f>
        <v>5.5624748003873208</v>
      </c>
      <c r="G70" s="22">
        <f>IF(OR($A70="",$B70="",$C70=""),"",C70*'MPTO_working_3-way'!$I69)</f>
        <v>9.562110100480977</v>
      </c>
      <c r="H70" s="17"/>
      <c r="I70" s="21"/>
      <c r="J70" s="22"/>
      <c r="K70" s="17"/>
      <c r="L70" s="21"/>
      <c r="M70" s="22"/>
      <c r="N70" s="23">
        <f t="shared" si="8"/>
        <v>72.043605611091806</v>
      </c>
      <c r="O70" s="24">
        <f t="shared" si="9"/>
        <v>17.9776095332669</v>
      </c>
      <c r="P70" s="24">
        <f t="shared" si="10"/>
        <v>10.457942749997198</v>
      </c>
      <c r="Q70" t="s">
        <v>254</v>
      </c>
      <c r="R70" t="s">
        <v>263</v>
      </c>
      <c r="S70" t="s">
        <v>318</v>
      </c>
      <c r="AD70" s="37"/>
      <c r="AE70" s="37"/>
      <c r="AH70" s="37"/>
      <c r="AI70" s="37"/>
      <c r="AJ70" t="s">
        <v>284</v>
      </c>
    </row>
    <row r="71" spans="1:36" s="36" customFormat="1" ht="15" x14ac:dyDescent="0.25">
      <c r="A71">
        <v>2.67</v>
      </c>
      <c r="B71">
        <v>3.9</v>
      </c>
      <c r="C71">
        <v>2.52</v>
      </c>
      <c r="D71" s="20">
        <f t="shared" si="7"/>
        <v>2.7767488441645671E-2</v>
      </c>
      <c r="E71" s="17">
        <f>IF(OR($A71="",$B71="",$C71=""),"",A71*'MPTO_working_3-way'!$I70)</f>
        <v>2.7441669246407634</v>
      </c>
      <c r="F71" s="21">
        <f>IF(OR($A71="",$B71="",$C71=""),"",B71*'MPTO_working_3-way'!$I70)</f>
        <v>4.0083337101494294</v>
      </c>
      <c r="G71" s="22">
        <f>IF(OR($A71="",$B71="",$C71=""),"",C71*'MPTO_working_3-way'!$I70)</f>
        <v>2.5900002434811698</v>
      </c>
      <c r="H71" s="17"/>
      <c r="I71" s="21"/>
      <c r="J71" s="22"/>
      <c r="K71" s="17"/>
      <c r="L71" s="21"/>
      <c r="M71" s="22"/>
      <c r="N71" s="23">
        <f t="shared" si="8"/>
        <v>36.44093189159436</v>
      </c>
      <c r="O71" s="24">
        <f t="shared" si="9"/>
        <v>24.948022602706907</v>
      </c>
      <c r="P71" s="24">
        <f t="shared" si="10"/>
        <v>38.610034980379737</v>
      </c>
      <c r="Q71" t="s">
        <v>268</v>
      </c>
      <c r="R71" t="s">
        <v>269</v>
      </c>
      <c r="S71" t="s">
        <v>318</v>
      </c>
      <c r="AD71" s="37"/>
      <c r="AE71" s="37"/>
      <c r="AH71" s="37"/>
      <c r="AI71" s="37"/>
      <c r="AJ71" t="s">
        <v>284</v>
      </c>
    </row>
    <row r="72" spans="1:36" s="36" customFormat="1" ht="15" x14ac:dyDescent="0.25">
      <c r="A72">
        <v>2.4500000000000002</v>
      </c>
      <c r="B72">
        <v>3.6</v>
      </c>
      <c r="C72">
        <v>2.92</v>
      </c>
      <c r="D72" s="20">
        <f t="shared" si="7"/>
        <v>2.8406796508557708E-2</v>
      </c>
      <c r="E72" s="17">
        <f>IF(OR($A72="",$B72="",$C72=""),"",A72*'MPTO_working_3-way'!$I71)</f>
        <v>2.5311207397248778</v>
      </c>
      <c r="F72" s="21">
        <f>IF(OR($A72="",$B72="",$C72=""),"",B72*'MPTO_working_3-way'!$I71)</f>
        <v>3.7191978216365551</v>
      </c>
      <c r="G72" s="22">
        <f>IF(OR($A72="",$B72="",$C72=""),"",C72*'MPTO_working_3-way'!$I71)</f>
        <v>3.01668267754965</v>
      </c>
      <c r="H72" s="17"/>
      <c r="I72" s="21"/>
      <c r="J72" s="22"/>
      <c r="K72" s="17"/>
      <c r="L72" s="21"/>
      <c r="M72" s="22"/>
      <c r="N72" s="23">
        <f t="shared" si="8"/>
        <v>39.508190356367422</v>
      </c>
      <c r="O72" s="24">
        <f t="shared" si="9"/>
        <v>26.887518436972275</v>
      </c>
      <c r="P72" s="24">
        <f t="shared" si="10"/>
        <v>33.148995333253495</v>
      </c>
      <c r="Q72" t="s">
        <v>270</v>
      </c>
      <c r="R72" t="s">
        <v>253</v>
      </c>
      <c r="S72" t="s">
        <v>318</v>
      </c>
      <c r="AD72" s="37"/>
      <c r="AE72" s="37"/>
      <c r="AH72" s="37"/>
      <c r="AI72" s="37"/>
      <c r="AJ72" t="s">
        <v>284</v>
      </c>
    </row>
    <row r="73" spans="1:36" s="36" customFormat="1" ht="15" x14ac:dyDescent="0.25">
      <c r="A73">
        <v>1.18</v>
      </c>
      <c r="B73">
        <v>6.92</v>
      </c>
      <c r="C73">
        <v>17.32</v>
      </c>
      <c r="D73" s="20">
        <f t="shared" si="7"/>
        <v>4.970301819314793E-2</v>
      </c>
      <c r="E73" s="17">
        <f>IF(OR($A73="",$B73="",$C73=""),"",A73*'MPTO_working_3-way'!$I72)</f>
        <v>1.2127656363611419</v>
      </c>
      <c r="F73" s="21">
        <f>IF(OR($A73="",$B73="",$C73=""),"",B73*'MPTO_working_3-way'!$I72)</f>
        <v>7.1121510200161877</v>
      </c>
      <c r="G73" s="22">
        <f>IF(OR($A73="",$B73="",$C73=""),"",C73*'MPTO_working_3-way'!$I72)</f>
        <v>17.800932899809304</v>
      </c>
      <c r="H73" s="17"/>
      <c r="I73" s="21"/>
      <c r="J73" s="22"/>
      <c r="K73" s="17"/>
      <c r="L73" s="21"/>
      <c r="M73" s="22"/>
      <c r="N73" s="23">
        <f t="shared" si="8"/>
        <v>82.456162181545864</v>
      </c>
      <c r="O73" s="24">
        <f t="shared" si="9"/>
        <v>14.060443840205799</v>
      </c>
      <c r="P73" s="24">
        <f t="shared" si="10"/>
        <v>5.6176831047473517</v>
      </c>
      <c r="Q73" t="s">
        <v>113</v>
      </c>
      <c r="R73" t="s">
        <v>102</v>
      </c>
      <c r="S73" t="s">
        <v>318</v>
      </c>
      <c r="AD73" s="37"/>
      <c r="AE73" s="37"/>
      <c r="AH73" s="37"/>
      <c r="AI73" s="37"/>
      <c r="AJ73" t="s">
        <v>93</v>
      </c>
    </row>
    <row r="74" spans="1:36" s="36" customFormat="1" ht="15" x14ac:dyDescent="0.25">
      <c r="A74">
        <v>1.31</v>
      </c>
      <c r="B74">
        <v>5.21</v>
      </c>
      <c r="C74">
        <v>11.16</v>
      </c>
      <c r="D74" s="20">
        <f t="shared" si="7"/>
        <v>4.490309304748985E-2</v>
      </c>
      <c r="E74" s="17">
        <f>IF(OR($A74="",$B74="",$C74=""),"",A74*'MPTO_working_3-way'!$I73)</f>
        <v>1.3472129034262106</v>
      </c>
      <c r="F74" s="21">
        <f>IF(OR($A74="",$B74="",$C74=""),"",B74*'MPTO_working_3-way'!$I73)</f>
        <v>5.3579994098095858</v>
      </c>
      <c r="G74" s="22">
        <f>IF(OR($A74="",$B74="",$C74=""),"",C74*'MPTO_working_3-way'!$I73)</f>
        <v>11.477019849035504</v>
      </c>
      <c r="H74" s="17"/>
      <c r="I74" s="21"/>
      <c r="J74" s="22"/>
      <c r="K74" s="17"/>
      <c r="L74" s="21"/>
      <c r="M74" s="22"/>
      <c r="N74" s="23">
        <f t="shared" si="8"/>
        <v>74.227317557367201</v>
      </c>
      <c r="O74" s="24">
        <f t="shared" si="9"/>
        <v>18.663682533618239</v>
      </c>
      <c r="P74" s="24">
        <f t="shared" si="10"/>
        <v>8.7130632616622794</v>
      </c>
      <c r="Q74" t="s">
        <v>75</v>
      </c>
      <c r="R74" t="s">
        <v>112</v>
      </c>
      <c r="S74" t="s">
        <v>318</v>
      </c>
      <c r="AD74" s="37"/>
      <c r="AE74" s="37"/>
      <c r="AH74" s="37"/>
      <c r="AI74" s="37"/>
      <c r="AJ74" t="s">
        <v>93</v>
      </c>
    </row>
    <row r="75" spans="1:36" s="36" customFormat="1" ht="15" x14ac:dyDescent="0.25">
      <c r="A75">
        <v>1.86</v>
      </c>
      <c r="B75">
        <v>3.37</v>
      </c>
      <c r="C75">
        <v>4.8</v>
      </c>
      <c r="D75" s="20">
        <f t="shared" si="7"/>
        <v>4.2703646979994181E-2</v>
      </c>
      <c r="E75" s="17">
        <f>IF(OR($A75="",$B75="",$C75=""),"",A75*'MPTO_working_3-way'!$I74)</f>
        <v>1.9524476138392552</v>
      </c>
      <c r="F75" s="21">
        <f>IF(OR($A75="",$B75="",$C75=""),"",B75*'MPTO_working_3-way'!$I74)</f>
        <v>3.5374991713109085</v>
      </c>
      <c r="G75" s="22">
        <f>IF(OR($A75="",$B75="",$C75=""),"",C75*'MPTO_working_3-way'!$I74)</f>
        <v>5.0385744873271099</v>
      </c>
      <c r="H75" s="17"/>
      <c r="I75" s="21"/>
      <c r="J75" s="22"/>
      <c r="K75" s="17"/>
      <c r="L75" s="21"/>
      <c r="M75" s="22"/>
      <c r="N75" s="23">
        <f t="shared" si="8"/>
        <v>51.217763432516335</v>
      </c>
      <c r="O75" s="24">
        <f t="shared" si="9"/>
        <v>28.268557858896266</v>
      </c>
      <c r="P75" s="24">
        <f t="shared" si="10"/>
        <v>19.846883330100084</v>
      </c>
      <c r="Q75" t="s">
        <v>103</v>
      </c>
      <c r="R75" t="s">
        <v>83</v>
      </c>
      <c r="S75" t="s">
        <v>318</v>
      </c>
      <c r="AD75" s="37"/>
      <c r="AE75" s="37"/>
      <c r="AH75" s="37"/>
      <c r="AI75" s="37"/>
      <c r="AJ75" t="s">
        <v>93</v>
      </c>
    </row>
    <row r="76" spans="1:36" s="36" customFormat="1" ht="15" x14ac:dyDescent="0.25">
      <c r="A76">
        <v>5.46</v>
      </c>
      <c r="B76">
        <v>3.18</v>
      </c>
      <c r="C76">
        <v>1.78</v>
      </c>
      <c r="D76" s="20">
        <f t="shared" si="7"/>
        <v>5.9413344764203346E-2</v>
      </c>
      <c r="E76" s="17">
        <f>IF(OR($A76="",$B76="",$C76=""),"",A76*'MPTO_working_3-way'!$I75)</f>
        <v>5.7051708880392944</v>
      </c>
      <c r="F76" s="21">
        <f>IF(OR($A76="",$B76="",$C76=""),"",B76*'MPTO_working_3-way'!$I75)</f>
        <v>3.3227918358910178</v>
      </c>
      <c r="G76" s="22">
        <f>IF(OR($A76="",$B76="",$C76=""),"",C76*'MPTO_working_3-way'!$I75)</f>
        <v>1.8599275056245319</v>
      </c>
      <c r="H76" s="17"/>
      <c r="I76" s="21"/>
      <c r="J76" s="22"/>
      <c r="K76" s="17"/>
      <c r="L76" s="21"/>
      <c r="M76" s="22"/>
      <c r="N76" s="23">
        <f t="shared" si="8"/>
        <v>17.527958752234181</v>
      </c>
      <c r="O76" s="24">
        <f t="shared" si="9"/>
        <v>30.095174461383213</v>
      </c>
      <c r="P76" s="24">
        <f t="shared" si="10"/>
        <v>53.765536397302597</v>
      </c>
      <c r="Q76" t="s">
        <v>85</v>
      </c>
      <c r="R76" t="s">
        <v>91</v>
      </c>
      <c r="S76" t="s">
        <v>318</v>
      </c>
      <c r="AD76" s="37"/>
      <c r="AE76" s="37"/>
      <c r="AH76" s="37"/>
      <c r="AI76" s="37"/>
      <c r="AJ76" t="s">
        <v>94</v>
      </c>
    </row>
    <row r="77" spans="1:36" s="36" customFormat="1" ht="15" x14ac:dyDescent="0.25">
      <c r="A77">
        <v>3.25</v>
      </c>
      <c r="B77">
        <v>3.27</v>
      </c>
      <c r="C77">
        <v>2.3199999999999998</v>
      </c>
      <c r="D77" s="20">
        <f t="shared" si="7"/>
        <v>4.4537188004445172E-2</v>
      </c>
      <c r="E77" s="17">
        <f>IF(OR($A77="",$B77="",$C77=""),"",A77*'MPTO_working_3-way'!$I76)</f>
        <v>3.3887868526849809</v>
      </c>
      <c r="F77" s="21">
        <f>IF(OR($A77="",$B77="",$C77=""),"",B77*'MPTO_working_3-way'!$I76)</f>
        <v>3.409640925624581</v>
      </c>
      <c r="G77" s="22">
        <f>IF(OR($A77="",$B77="",$C77=""),"",C77*'MPTO_working_3-way'!$I76)</f>
        <v>2.4190724609935863</v>
      </c>
      <c r="H77" s="17"/>
      <c r="I77" s="21"/>
      <c r="J77" s="22"/>
      <c r="K77" s="17"/>
      <c r="L77" s="21"/>
      <c r="M77" s="22"/>
      <c r="N77" s="23">
        <f t="shared" si="8"/>
        <v>29.509085211649904</v>
      </c>
      <c r="O77" s="24">
        <f t="shared" si="9"/>
        <v>29.328601510049602</v>
      </c>
      <c r="P77" s="24">
        <f t="shared" si="10"/>
        <v>41.338158162871636</v>
      </c>
      <c r="Q77" t="s">
        <v>189</v>
      </c>
      <c r="R77" t="s">
        <v>213</v>
      </c>
      <c r="S77" t="s">
        <v>318</v>
      </c>
      <c r="AD77" s="37"/>
      <c r="AE77" s="37"/>
      <c r="AH77" s="37"/>
      <c r="AI77" s="37"/>
      <c r="AJ77" t="s">
        <v>229</v>
      </c>
    </row>
    <row r="78" spans="1:36" s="36" customFormat="1" ht="15" x14ac:dyDescent="0.25">
      <c r="A78">
        <v>2.19</v>
      </c>
      <c r="B78">
        <v>3.24</v>
      </c>
      <c r="C78">
        <v>3.57</v>
      </c>
      <c r="D78" s="20">
        <f t="shared" si="7"/>
        <v>4.537502469277932E-2</v>
      </c>
      <c r="E78" s="17">
        <f>IF(OR($A78="",$B78="",$C78=""),"",A78*'MPTO_working_3-way'!$I77)</f>
        <v>2.3201152250336055</v>
      </c>
      <c r="F78" s="21">
        <f>IF(OR($A78="",$B78="",$C78=""),"",B78*'MPTO_working_3-way'!$I77)</f>
        <v>3.4324992370360192</v>
      </c>
      <c r="G78" s="22">
        <f>IF(OR($A78="",$B78="",$C78=""),"",C78*'MPTO_working_3-way'!$I77)</f>
        <v>3.7821056408082057</v>
      </c>
      <c r="H78" s="17"/>
      <c r="I78" s="21"/>
      <c r="J78" s="22"/>
      <c r="K78" s="17"/>
      <c r="L78" s="21"/>
      <c r="M78" s="22"/>
      <c r="N78" s="23">
        <f t="shared" si="8"/>
        <v>43.101307607923466</v>
      </c>
      <c r="O78" s="24">
        <f t="shared" si="9"/>
        <v>29.133291253503824</v>
      </c>
      <c r="P78" s="24">
        <f t="shared" si="10"/>
        <v>26.440297944356416</v>
      </c>
      <c r="Q78" t="s">
        <v>225</v>
      </c>
      <c r="R78" t="s">
        <v>194</v>
      </c>
      <c r="S78" t="s">
        <v>318</v>
      </c>
      <c r="AD78" s="37"/>
      <c r="AE78" s="37"/>
      <c r="AH78" s="37"/>
      <c r="AI78" s="37"/>
      <c r="AJ78" t="s">
        <v>229</v>
      </c>
    </row>
    <row r="79" spans="1:36" s="36" customFormat="1" ht="15" x14ac:dyDescent="0.25">
      <c r="A79">
        <v>3.11</v>
      </c>
      <c r="B79">
        <v>3.4</v>
      </c>
      <c r="C79">
        <v>2.33</v>
      </c>
      <c r="D79" s="20">
        <f t="shared" si="7"/>
        <v>4.4845604775175296E-2</v>
      </c>
      <c r="E79" s="17">
        <f>IF(OR($A79="",$B79="",$C79=""),"",A79*'MPTO_working_3-way'!$I78)</f>
        <v>3.2485106546938245</v>
      </c>
      <c r="F79" s="21">
        <f>IF(OR($A79="",$B79="",$C79=""),"",B79*'MPTO_working_3-way'!$I78)</f>
        <v>3.5514264392151134</v>
      </c>
      <c r="G79" s="22">
        <f>IF(OR($A79="",$B79="",$C79=""),"",C79*'MPTO_working_3-way'!$I78)</f>
        <v>2.4337716480503575</v>
      </c>
      <c r="H79" s="17"/>
      <c r="I79" s="21"/>
      <c r="J79" s="22"/>
      <c r="K79" s="17"/>
      <c r="L79" s="21"/>
      <c r="M79" s="22"/>
      <c r="N79" s="23">
        <f t="shared" si="8"/>
        <v>30.783337544393895</v>
      </c>
      <c r="O79" s="24">
        <f t="shared" si="9"/>
        <v>28.157699930313239</v>
      </c>
      <c r="P79" s="24">
        <f t="shared" si="10"/>
        <v>41.088489168697429</v>
      </c>
      <c r="Q79" t="s">
        <v>212</v>
      </c>
      <c r="R79" t="s">
        <v>195</v>
      </c>
      <c r="S79" t="s">
        <v>318</v>
      </c>
      <c r="AD79" s="37"/>
      <c r="AE79" s="37"/>
      <c r="AH79" s="37"/>
      <c r="AI79" s="37"/>
      <c r="AJ79" t="s">
        <v>229</v>
      </c>
    </row>
    <row r="80" spans="1:36" s="36" customFormat="1" ht="15" x14ac:dyDescent="0.25">
      <c r="A80">
        <v>2.36</v>
      </c>
      <c r="B80">
        <v>3.45</v>
      </c>
      <c r="C80">
        <v>3.02</v>
      </c>
      <c r="D80" s="20">
        <f t="shared" si="7"/>
        <v>4.4709713837659759E-2</v>
      </c>
      <c r="E80" s="17">
        <f>IF(OR($A80="",$B80="",$C80=""),"",A80*'MPTO_working_3-way'!$I79)</f>
        <v>2.4670850582749591</v>
      </c>
      <c r="F80" s="21">
        <f>IF(OR($A80="",$B80="",$C80=""),"",B80*'MPTO_working_3-way'!$I79)</f>
        <v>3.6065438351900889</v>
      </c>
      <c r="G80" s="22">
        <f>IF(OR($A80="",$B80="",$C80=""),"",C80*'MPTO_working_3-way'!$I79)</f>
        <v>3.1570325745721934</v>
      </c>
      <c r="H80" s="17"/>
      <c r="I80" s="21"/>
      <c r="J80" s="22"/>
      <c r="K80" s="17"/>
      <c r="L80" s="21"/>
      <c r="M80" s="22"/>
      <c r="N80" s="23">
        <f t="shared" si="8"/>
        <v>40.53366529240067</v>
      </c>
      <c r="O80" s="24">
        <f t="shared" si="9"/>
        <v>27.72737683770017</v>
      </c>
      <c r="P80" s="24">
        <f t="shared" si="10"/>
        <v>31.675314599359467</v>
      </c>
      <c r="Q80" t="s">
        <v>196</v>
      </c>
      <c r="R80" t="s">
        <v>190</v>
      </c>
      <c r="S80" t="s">
        <v>318</v>
      </c>
      <c r="AD80" s="37"/>
      <c r="AE80" s="37"/>
      <c r="AH80" s="37"/>
      <c r="AI80" s="37"/>
      <c r="AJ80" t="s">
        <v>229</v>
      </c>
    </row>
    <row r="81" spans="1:36" s="36" customFormat="1" ht="15" x14ac:dyDescent="0.25">
      <c r="A81">
        <v>2.37</v>
      </c>
      <c r="B81">
        <v>3.27</v>
      </c>
      <c r="C81">
        <v>3.33</v>
      </c>
      <c r="D81" s="20">
        <f t="shared" si="7"/>
        <v>2.8051626123859252E-2</v>
      </c>
      <c r="E81" s="17">
        <f>IF(OR($A81="",$B81="",$C81=""),"",A81*'MPTO_working_3-way'!$I80)</f>
        <v>2.4762840833171658</v>
      </c>
      <c r="F81" s="21">
        <f>IF(OR($A81="",$B81="",$C81=""),"",B81*'MPTO_working_3-way'!$I80)</f>
        <v>3.4166451276148231</v>
      </c>
      <c r="G81" s="22">
        <f>IF(OR($A81="",$B81="",$C81=""),"",C81*'MPTO_working_3-way'!$I80)</f>
        <v>3.4793358639013339</v>
      </c>
      <c r="H81" s="17"/>
      <c r="I81" s="21"/>
      <c r="J81" s="22"/>
      <c r="K81" s="17"/>
      <c r="L81" s="21"/>
      <c r="M81" s="22"/>
      <c r="N81" s="23">
        <f t="shared" si="8"/>
        <v>40.383088787633206</v>
      </c>
      <c r="O81" s="24">
        <f t="shared" si="9"/>
        <v>29.268477194706637</v>
      </c>
      <c r="P81" s="24">
        <f t="shared" si="10"/>
        <v>28.741117245252461</v>
      </c>
      <c r="Q81" t="s">
        <v>258</v>
      </c>
      <c r="R81" t="s">
        <v>281</v>
      </c>
      <c r="S81" t="s">
        <v>318</v>
      </c>
      <c r="AD81" s="37"/>
      <c r="AE81" s="37"/>
      <c r="AH81" s="37"/>
      <c r="AI81" s="37"/>
      <c r="AJ81" t="s">
        <v>285</v>
      </c>
    </row>
    <row r="82" spans="1:36" s="36" customFormat="1" ht="15" x14ac:dyDescent="0.25">
      <c r="A82">
        <v>2.67</v>
      </c>
      <c r="B82">
        <v>3.13</v>
      </c>
      <c r="C82">
        <v>2.99</v>
      </c>
      <c r="D82" s="20">
        <f t="shared" si="7"/>
        <v>2.8468813632483325E-2</v>
      </c>
      <c r="E82" s="17">
        <f>IF(OR($A82="",$B82="",$C82=""),"",A82*'MPTO_working_3-way'!$I81)</f>
        <v>2.7893749359465514</v>
      </c>
      <c r="F82" s="21">
        <f>IF(OR($A82="",$B82="",$C82=""),"",B82*'MPTO_working_3-way'!$I81)</f>
        <v>3.2699414043118749</v>
      </c>
      <c r="G82" s="22">
        <f>IF(OR($A82="",$B82="",$C82=""),"",C82*'MPTO_working_3-way'!$I81)</f>
        <v>3.1236820443746027</v>
      </c>
      <c r="H82" s="17"/>
      <c r="I82" s="21"/>
      <c r="J82" s="22"/>
      <c r="K82" s="17"/>
      <c r="L82" s="21"/>
      <c r="M82" s="22"/>
      <c r="N82" s="23">
        <f t="shared" si="8"/>
        <v>35.850325716813622</v>
      </c>
      <c r="O82" s="24">
        <f t="shared" si="9"/>
        <v>30.581587752042289</v>
      </c>
      <c r="P82" s="24">
        <f t="shared" si="10"/>
        <v>32.013501559830218</v>
      </c>
      <c r="Q82" t="s">
        <v>278</v>
      </c>
      <c r="R82" t="s">
        <v>280</v>
      </c>
      <c r="S82" t="s">
        <v>318</v>
      </c>
      <c r="AD82" s="37"/>
      <c r="AE82" s="37"/>
      <c r="AH82" s="37"/>
      <c r="AI82" s="37"/>
      <c r="AJ82" t="s">
        <v>285</v>
      </c>
    </row>
    <row r="83" spans="1:36" s="36" customFormat="1" ht="15" x14ac:dyDescent="0.25">
      <c r="A83">
        <v>3.38</v>
      </c>
      <c r="B83">
        <v>3.48</v>
      </c>
      <c r="C83">
        <v>2.25</v>
      </c>
      <c r="D83" s="20">
        <f t="shared" si="7"/>
        <v>2.7658754449205292E-2</v>
      </c>
      <c r="E83" s="17">
        <f>IF(OR($A83="",$B83="",$C83=""),"",A83*'MPTO_working_3-way'!$I82)</f>
        <v>3.4748144962986443</v>
      </c>
      <c r="F83" s="21">
        <f>IF(OR($A83="",$B83="",$C83=""),"",B83*'MPTO_working_3-way'!$I82)</f>
        <v>3.5776196589110301</v>
      </c>
      <c r="G83" s="22">
        <f>IF(OR($A83="",$B83="",$C83=""),"",C83*'MPTO_working_3-way'!$I82)</f>
        <v>2.3131161587786835</v>
      </c>
      <c r="H83" s="17"/>
      <c r="I83" s="21"/>
      <c r="J83" s="22"/>
      <c r="K83" s="17"/>
      <c r="L83" s="21"/>
      <c r="M83" s="22"/>
      <c r="N83" s="23">
        <f t="shared" si="8"/>
        <v>28.77851468230017</v>
      </c>
      <c r="O83" s="24">
        <f t="shared" si="9"/>
        <v>27.951545869590394</v>
      </c>
      <c r="P83" s="24">
        <f t="shared" si="10"/>
        <v>43.231724278299808</v>
      </c>
      <c r="Q83" t="s">
        <v>256</v>
      </c>
      <c r="R83" t="s">
        <v>257</v>
      </c>
      <c r="S83" t="s">
        <v>318</v>
      </c>
      <c r="AD83" s="37"/>
      <c r="AE83" s="37"/>
      <c r="AH83" s="37"/>
      <c r="AI83" s="37"/>
      <c r="AJ83" t="s">
        <v>285</v>
      </c>
    </row>
    <row r="84" spans="1:36" s="36" customFormat="1" ht="15" x14ac:dyDescent="0.25">
      <c r="A84">
        <v>1.93</v>
      </c>
      <c r="B84">
        <v>3.56</v>
      </c>
      <c r="C84">
        <v>4.04</v>
      </c>
      <c r="D84" s="20">
        <f t="shared" si="7"/>
        <v>4.6558343905648725E-2</v>
      </c>
      <c r="E84" s="17">
        <f>IF(OR($A84="",$B84="",$C84=""),"",A84*'MPTO_working_3-way'!$I83)</f>
        <v>1.9849448103106928</v>
      </c>
      <c r="F84" s="21">
        <f>IF(OR($A84="",$B84="",$C84=""),"",B84*'MPTO_working_3-way'!$I83)</f>
        <v>3.6613489765316407</v>
      </c>
      <c r="G84" s="22">
        <f>IF(OR($A84="",$B84="",$C84=""),"",C84*'MPTO_working_3-way'!$I83)</f>
        <v>4.1550140070752324</v>
      </c>
      <c r="H84" s="17"/>
      <c r="I84" s="21"/>
      <c r="J84" s="22"/>
      <c r="K84" s="17"/>
      <c r="L84" s="21"/>
      <c r="M84" s="22"/>
      <c r="N84" s="23">
        <f t="shared" si="8"/>
        <v>50.379234465641154</v>
      </c>
      <c r="O84" s="24">
        <f t="shared" si="9"/>
        <v>27.312337786148156</v>
      </c>
      <c r="P84" s="24">
        <f t="shared" si="10"/>
        <v>24.067307554130554</v>
      </c>
      <c r="Q84" t="s">
        <v>109</v>
      </c>
      <c r="R84" t="s">
        <v>114</v>
      </c>
      <c r="S84" t="s">
        <v>318</v>
      </c>
      <c r="AD84" s="37"/>
      <c r="AE84" s="37"/>
      <c r="AH84" s="37"/>
      <c r="AI84" s="37"/>
      <c r="AJ84" t="s">
        <v>95</v>
      </c>
    </row>
    <row r="85" spans="1:36" s="36" customFormat="1" ht="15" x14ac:dyDescent="0.25">
      <c r="A85">
        <v>1.81</v>
      </c>
      <c r="B85">
        <v>3.83</v>
      </c>
      <c r="C85">
        <v>4.25</v>
      </c>
      <c r="D85" s="20">
        <f t="shared" si="7"/>
        <v>4.8876911236487963E-2</v>
      </c>
      <c r="E85" s="17">
        <f>IF(OR($A85="",$B85="",$C85=""),"",A85*'MPTO_working_3-way'!$I84)</f>
        <v>1.8600623455530616</v>
      </c>
      <c r="F85" s="21">
        <f>IF(OR($A85="",$B85="",$C85=""),"",B85*'MPTO_working_3-way'!$I84)</f>
        <v>3.9359330295404562</v>
      </c>
      <c r="G85" s="22">
        <f>IF(OR($A85="",$B85="",$C85=""),"",C85*'MPTO_working_3-way'!$I84)</f>
        <v>4.3675497064091227</v>
      </c>
      <c r="H85" s="17"/>
      <c r="I85" s="21"/>
      <c r="J85" s="22"/>
      <c r="K85" s="17"/>
      <c r="L85" s="21"/>
      <c r="M85" s="22"/>
      <c r="N85" s="23">
        <f t="shared" si="8"/>
        <v>53.761638817685167</v>
      </c>
      <c r="O85" s="24">
        <f t="shared" si="9"/>
        <v>25.406936360315967</v>
      </c>
      <c r="P85" s="24">
        <f t="shared" si="10"/>
        <v>22.896133237649448</v>
      </c>
      <c r="Q85" t="s">
        <v>88</v>
      </c>
      <c r="R85" t="s">
        <v>110</v>
      </c>
      <c r="S85" t="s">
        <v>318</v>
      </c>
      <c r="AD85" s="37"/>
      <c r="AE85" s="37"/>
      <c r="AH85" s="37"/>
      <c r="AI85" s="37"/>
      <c r="AJ85" t="s">
        <v>95</v>
      </c>
    </row>
    <row r="86" spans="1:36" s="36" customFormat="1" ht="15" x14ac:dyDescent="0.25">
      <c r="A86">
        <v>2.11</v>
      </c>
      <c r="B86">
        <v>3.53</v>
      </c>
      <c r="C86">
        <v>3.47</v>
      </c>
      <c r="D86" s="20">
        <f t="shared" si="7"/>
        <v>4.5404206309615391E-2</v>
      </c>
      <c r="E86" s="17">
        <f>IF(OR($A86="",$B86="",$C86=""),"",A86*'MPTO_working_3-way'!$I85)</f>
        <v>2.2082381056409188</v>
      </c>
      <c r="F86" s="21">
        <f>IF(OR($A86="",$B86="",$C86=""),"",B86*'MPTO_working_3-way'!$I85)</f>
        <v>3.6943509539869397</v>
      </c>
      <c r="G86" s="22">
        <f>IF(OR($A86="",$B86="",$C86=""),"",C86*'MPTO_working_3-way'!$I85)</f>
        <v>3.6315574533526012</v>
      </c>
      <c r="H86" s="17"/>
      <c r="I86" s="21"/>
      <c r="J86" s="22"/>
      <c r="K86" s="17"/>
      <c r="L86" s="21"/>
      <c r="M86" s="22"/>
      <c r="N86" s="23">
        <f t="shared" si="8"/>
        <v>45.284971645290945</v>
      </c>
      <c r="O86" s="24">
        <f t="shared" si="9"/>
        <v>27.068354156250397</v>
      </c>
      <c r="P86" s="24">
        <f t="shared" si="10"/>
        <v>27.536394862122158</v>
      </c>
      <c r="Q86" t="s">
        <v>115</v>
      </c>
      <c r="R86" t="s">
        <v>117</v>
      </c>
      <c r="S86" t="s">
        <v>318</v>
      </c>
      <c r="AD86" s="37"/>
      <c r="AE86" s="37"/>
      <c r="AH86" s="37"/>
      <c r="AI86" s="37"/>
      <c r="AJ86" t="s">
        <v>95</v>
      </c>
    </row>
    <row r="87" spans="1:36" s="36" customFormat="1" ht="15" x14ac:dyDescent="0.25">
      <c r="A87">
        <v>2.38</v>
      </c>
      <c r="B87">
        <v>3.77</v>
      </c>
      <c r="C87">
        <v>2.93</v>
      </c>
      <c r="D87" s="20">
        <f t="shared" si="7"/>
        <v>2.6716984944456179E-2</v>
      </c>
      <c r="E87" s="17">
        <f>IF(OR($A87="",$B87="",$C87=""),"",A87*'MPTO_working_3-way'!$I86)</f>
        <v>2.4963270487428413</v>
      </c>
      <c r="F87" s="21">
        <f>IF(OR($A87="",$B87="",$C87=""),"",B87*'MPTO_working_3-way'!$I86)</f>
        <v>3.9542659553615596</v>
      </c>
      <c r="G87" s="22">
        <f>IF(OR($A87="",$B87="",$C87=""),"",C87*'MPTO_working_3-way'!$I86)</f>
        <v>3.0732093499229101</v>
      </c>
      <c r="H87" s="17"/>
      <c r="I87" s="21"/>
      <c r="J87" s="22"/>
      <c r="K87" s="17"/>
      <c r="L87" s="21"/>
      <c r="M87" s="22"/>
      <c r="N87" s="23">
        <f t="shared" si="8"/>
        <v>40.058853686803715</v>
      </c>
      <c r="O87" s="24">
        <f t="shared" si="9"/>
        <v>25.289143706788554</v>
      </c>
      <c r="P87" s="24">
        <f t="shared" si="10"/>
        <v>32.539273643205739</v>
      </c>
      <c r="Q87" t="s">
        <v>308</v>
      </c>
      <c r="R87" t="s">
        <v>219</v>
      </c>
      <c r="S87" t="s">
        <v>318</v>
      </c>
      <c r="AD87" s="37"/>
      <c r="AE87" s="37"/>
      <c r="AH87" s="37"/>
      <c r="AI87" s="37"/>
      <c r="AJ87" t="s">
        <v>230</v>
      </c>
    </row>
    <row r="88" spans="1:36" s="36" customFormat="1" ht="15" x14ac:dyDescent="0.25">
      <c r="A88">
        <v>1.58</v>
      </c>
      <c r="B88">
        <v>4.25</v>
      </c>
      <c r="C88">
        <v>6.05</v>
      </c>
      <c r="D88" s="20">
        <f t="shared" si="7"/>
        <v>3.3494766250468988E-2</v>
      </c>
      <c r="E88" s="17">
        <f>IF(OR($A88="",$B88="",$C88=""),"",A88*'MPTO_working_3-way'!$I87)</f>
        <v>1.6517386459691923</v>
      </c>
      <c r="F88" s="21">
        <f>IF(OR($A88="",$B88="",$C88=""),"",B88*'MPTO_working_3-way'!$I87)</f>
        <v>4.4429678768158656</v>
      </c>
      <c r="G88" s="22">
        <f>IF(OR($A88="",$B88="",$C88=""),"",C88*'MPTO_working_3-way'!$I87)</f>
        <v>6.3246954481731725</v>
      </c>
      <c r="H88" s="17"/>
      <c r="I88" s="21"/>
      <c r="J88" s="22"/>
      <c r="K88" s="17"/>
      <c r="L88" s="21"/>
      <c r="M88" s="22"/>
      <c r="N88" s="23">
        <f t="shared" si="8"/>
        <v>60.542265717420996</v>
      </c>
      <c r="O88" s="24">
        <f t="shared" si="9"/>
        <v>22.507477607888273</v>
      </c>
      <c r="P88" s="24">
        <f t="shared" si="10"/>
        <v>15.811037989012425</v>
      </c>
      <c r="Q88" t="s">
        <v>205</v>
      </c>
      <c r="R88" t="s">
        <v>200</v>
      </c>
      <c r="S88" t="s">
        <v>318</v>
      </c>
      <c r="AD88" s="37"/>
      <c r="AE88" s="37"/>
      <c r="AH88" s="37"/>
      <c r="AI88" s="37"/>
      <c r="AJ88" t="s">
        <v>230</v>
      </c>
    </row>
    <row r="89" spans="1:36" s="36" customFormat="1" ht="15" x14ac:dyDescent="0.25">
      <c r="A89">
        <v>2.58</v>
      </c>
      <c r="B89">
        <v>3.47</v>
      </c>
      <c r="C89">
        <v>2.84</v>
      </c>
      <c r="D89" s="20">
        <f t="shared" si="7"/>
        <v>2.7894013321489997E-2</v>
      </c>
      <c r="E89" s="17">
        <f>IF(OR($A89="",$B89="",$C89=""),"",A89*'MPTO_working_3-way'!$I88)</f>
        <v>2.6489298211566972</v>
      </c>
      <c r="F89" s="21">
        <f>IF(OR($A89="",$B89="",$C89=""),"",B89*'MPTO_working_3-way'!$I88)</f>
        <v>3.562707937757263</v>
      </c>
      <c r="G89" s="22">
        <f>IF(OR($A89="",$B89="",$C89=""),"",C89*'MPTO_working_3-way'!$I88)</f>
        <v>2.9158762372422555</v>
      </c>
      <c r="H89" s="17"/>
      <c r="I89" s="21"/>
      <c r="J89" s="22"/>
      <c r="K89" s="17"/>
      <c r="L89" s="21"/>
      <c r="M89" s="22"/>
      <c r="N89" s="23">
        <f t="shared" si="8"/>
        <v>37.751094499111119</v>
      </c>
      <c r="O89" s="24">
        <f t="shared" si="9"/>
        <v>28.068537120376568</v>
      </c>
      <c r="P89" s="24">
        <f t="shared" si="10"/>
        <v>34.29500838299532</v>
      </c>
      <c r="Q89" t="s">
        <v>222</v>
      </c>
      <c r="R89" t="s">
        <v>199</v>
      </c>
      <c r="S89" t="s">
        <v>318</v>
      </c>
      <c r="AD89" s="37"/>
      <c r="AE89" s="37"/>
      <c r="AH89" s="37"/>
      <c r="AI89" s="37"/>
      <c r="AJ89" t="s">
        <v>230</v>
      </c>
    </row>
    <row r="90" spans="1:36" s="36" customFormat="1" ht="15" x14ac:dyDescent="0.25">
      <c r="A90">
        <v>1.55</v>
      </c>
      <c r="B90">
        <v>4.2699999999999996</v>
      </c>
      <c r="C90">
        <v>6.65</v>
      </c>
      <c r="D90" s="20">
        <f t="shared" si="7"/>
        <v>2.9729267642930601E-2</v>
      </c>
      <c r="E90" s="17">
        <f>IF(OR($A90="",$B90="",$C90=""),"",A90*'MPTO_working_3-way'!$I89)</f>
        <v>1.601916887688227</v>
      </c>
      <c r="F90" s="21">
        <f>IF(OR($A90="",$B90="",$C90=""),"",B90*'MPTO_working_3-way'!$I89)</f>
        <v>4.4130226518895022</v>
      </c>
      <c r="G90" s="22">
        <f>IF(OR($A90="",$B90="",$C90=""),"",C90*'MPTO_working_3-way'!$I89)</f>
        <v>6.8727401955656191</v>
      </c>
      <c r="H90" s="17"/>
      <c r="I90" s="21"/>
      <c r="J90" s="22"/>
      <c r="K90" s="17"/>
      <c r="L90" s="21"/>
      <c r="M90" s="22"/>
      <c r="N90" s="23">
        <f t="shared" si="8"/>
        <v>62.425211175788853</v>
      </c>
      <c r="O90" s="24">
        <f t="shared" si="9"/>
        <v>22.660205461937409</v>
      </c>
      <c r="P90" s="24">
        <f t="shared" si="10"/>
        <v>14.550237191349281</v>
      </c>
      <c r="Q90" t="s">
        <v>202</v>
      </c>
      <c r="R90" t="s">
        <v>206</v>
      </c>
      <c r="S90" t="s">
        <v>318</v>
      </c>
      <c r="AD90" s="37"/>
      <c r="AE90" s="37"/>
      <c r="AH90" s="37"/>
      <c r="AI90" s="37"/>
      <c r="AJ90" t="s">
        <v>230</v>
      </c>
    </row>
    <row r="91" spans="1:36" s="36" customFormat="1" ht="15" x14ac:dyDescent="0.25">
      <c r="A91">
        <v>1.81</v>
      </c>
      <c r="B91">
        <v>3.85</v>
      </c>
      <c r="C91">
        <v>4.58</v>
      </c>
      <c r="D91" s="20">
        <f t="shared" si="7"/>
        <v>3.0567058939275471E-2</v>
      </c>
      <c r="E91" s="17">
        <f>IF(OR($A91="",$B91="",$C91=""),"",A91*'MPTO_working_3-way'!$I90)</f>
        <v>1.8604881641118969</v>
      </c>
      <c r="F91" s="21">
        <f>IF(OR($A91="",$B91="",$C91=""),"",B91*'MPTO_working_3-way'!$I90)</f>
        <v>3.9573919512877365</v>
      </c>
      <c r="G91" s="22">
        <f>IF(OR($A91="",$B91="",$C91=""),"",C91*'MPTO_working_3-way'!$I90)</f>
        <v>4.7077545810124244</v>
      </c>
      <c r="H91" s="17"/>
      <c r="I91" s="21"/>
      <c r="J91" s="22"/>
      <c r="K91" s="17"/>
      <c r="L91" s="21"/>
      <c r="M91" s="22"/>
      <c r="N91" s="23">
        <f t="shared" si="8"/>
        <v>53.749334141953518</v>
      </c>
      <c r="O91" s="24">
        <f t="shared" si="9"/>
        <v>25.269167479723603</v>
      </c>
      <c r="P91" s="24">
        <f t="shared" si="10"/>
        <v>21.241549082300406</v>
      </c>
      <c r="Q91" t="s">
        <v>218</v>
      </c>
      <c r="R91" t="s">
        <v>227</v>
      </c>
      <c r="S91" t="s">
        <v>318</v>
      </c>
      <c r="AD91" s="37"/>
      <c r="AE91" s="37"/>
      <c r="AH91" s="37"/>
      <c r="AI91" s="37"/>
      <c r="AJ91" t="s">
        <v>230</v>
      </c>
    </row>
    <row r="92" spans="1:36" s="36" customFormat="1" ht="15" x14ac:dyDescent="0.25">
      <c r="A92">
        <v>2.48</v>
      </c>
      <c r="B92">
        <v>3.68</v>
      </c>
      <c r="C92">
        <v>2.84</v>
      </c>
      <c r="D92" s="20">
        <f t="shared" si="7"/>
        <v>2.7077612942733476E-2</v>
      </c>
      <c r="E92" s="17">
        <f>IF(OR($A92="",$B92="",$C92=""),"",A92*'MPTO_working_3-way'!$I91)</f>
        <v>2.5537285837544679</v>
      </c>
      <c r="F92" s="21">
        <f>IF(OR($A92="",$B92="",$C92=""),"",B92*'MPTO_working_3-way'!$I91)</f>
        <v>3.7894037049259848</v>
      </c>
      <c r="G92" s="22">
        <f>IF(OR($A92="",$B92="",$C92=""),"",C92*'MPTO_working_3-way'!$I91)</f>
        <v>2.9244311201059228</v>
      </c>
      <c r="H92" s="17"/>
      <c r="I92" s="21"/>
      <c r="J92" s="22"/>
      <c r="K92" s="17"/>
      <c r="L92" s="21"/>
      <c r="M92" s="22"/>
      <c r="N92" s="23">
        <f t="shared" si="8"/>
        <v>39.158429222333773</v>
      </c>
      <c r="O92" s="24">
        <f t="shared" si="9"/>
        <v>26.389376215051019</v>
      </c>
      <c r="P92" s="24">
        <f t="shared" si="10"/>
        <v>34.194684673023865</v>
      </c>
      <c r="Q92" t="s">
        <v>209</v>
      </c>
      <c r="R92" t="s">
        <v>309</v>
      </c>
      <c r="S92" t="s">
        <v>318</v>
      </c>
      <c r="AD92" s="37"/>
      <c r="AE92" s="37"/>
      <c r="AH92" s="37"/>
      <c r="AI92" s="37"/>
      <c r="AJ92" t="s">
        <v>230</v>
      </c>
    </row>
    <row r="93" spans="1:36" s="36" customFormat="1" ht="15" x14ac:dyDescent="0.25">
      <c r="A93">
        <v>1.99</v>
      </c>
      <c r="B93">
        <v>3.61</v>
      </c>
      <c r="C93">
        <v>3.99</v>
      </c>
      <c r="D93" s="20">
        <f t="shared" si="7"/>
        <v>3.0147439479417892E-2</v>
      </c>
      <c r="E93" s="17">
        <f>IF(OR($A93="",$B93="",$C93=""),"",A93*'MPTO_working_3-way'!$I92)</f>
        <v>2.0508284472891583</v>
      </c>
      <c r="F93" s="21">
        <f>IF(OR($A93="",$B93="",$C93=""),"",B93*'MPTO_working_3-way'!$I92)</f>
        <v>3.7203470827707843</v>
      </c>
      <c r="G93" s="22">
        <f>IF(OR($A93="",$B93="",$C93=""),"",C93*'MPTO_working_3-way'!$I92)</f>
        <v>4.1119625651677092</v>
      </c>
      <c r="H93" s="17"/>
      <c r="I93" s="21"/>
      <c r="J93" s="22"/>
      <c r="K93" s="17"/>
      <c r="L93" s="21"/>
      <c r="M93" s="22"/>
      <c r="N93" s="23">
        <f t="shared" si="8"/>
        <v>48.760782566763581</v>
      </c>
      <c r="O93" s="24">
        <f t="shared" si="9"/>
        <v>26.879212550653609</v>
      </c>
      <c r="P93" s="24">
        <f t="shared" si="10"/>
        <v>24.31928754582945</v>
      </c>
      <c r="Q93" t="s">
        <v>223</v>
      </c>
      <c r="R93" t="s">
        <v>228</v>
      </c>
      <c r="S93" t="s">
        <v>318</v>
      </c>
      <c r="AD93" s="37"/>
      <c r="AE93" s="37"/>
      <c r="AH93" s="37"/>
      <c r="AI93" s="37"/>
      <c r="AJ93" t="s">
        <v>230</v>
      </c>
    </row>
    <row r="94" spans="1:36" s="36" customFormat="1" ht="15" x14ac:dyDescent="0.25">
      <c r="A94">
        <v>2.65</v>
      </c>
      <c r="B94">
        <v>3.63</v>
      </c>
      <c r="C94">
        <v>2.67</v>
      </c>
      <c r="D94" s="20">
        <f t="shared" si="7"/>
        <v>2.7372419435942152E-2</v>
      </c>
      <c r="E94" s="17">
        <f>IF(OR($A94="",$B94="",$C94=""),"",A94*'MPTO_working_3-way'!$I93)</f>
        <v>2.7217556742982438</v>
      </c>
      <c r="F94" s="21">
        <f>IF(OR($A94="",$B94="",$C94=""),"",B94*'MPTO_working_3-way'!$I93)</f>
        <v>3.7282917349821223</v>
      </c>
      <c r="G94" s="22">
        <f>IF(OR($A94="",$B94="",$C94=""),"",C94*'MPTO_working_3-way'!$I93)</f>
        <v>2.7422972265570982</v>
      </c>
      <c r="H94" s="17"/>
      <c r="I94" s="21"/>
      <c r="J94" s="22"/>
      <c r="K94" s="17"/>
      <c r="L94" s="21"/>
      <c r="M94" s="22"/>
      <c r="N94" s="23">
        <f t="shared" si="8"/>
        <v>36.740990730471509</v>
      </c>
      <c r="O94" s="24">
        <f t="shared" si="9"/>
        <v>26.821935381749174</v>
      </c>
      <c r="P94" s="24">
        <f t="shared" si="10"/>
        <v>36.465777316760111</v>
      </c>
      <c r="Q94" t="s">
        <v>207</v>
      </c>
      <c r="R94" t="s">
        <v>221</v>
      </c>
      <c r="S94" t="s">
        <v>318</v>
      </c>
      <c r="AD94" s="37"/>
      <c r="AE94" s="37"/>
      <c r="AH94" s="37"/>
      <c r="AI94" s="37"/>
      <c r="AJ94" t="s">
        <v>230</v>
      </c>
    </row>
    <row r="95" spans="1:36" s="36" customFormat="1" ht="15" x14ac:dyDescent="0.25">
      <c r="A95">
        <v>2.4300000000000002</v>
      </c>
      <c r="B95">
        <v>3.33</v>
      </c>
      <c r="C95">
        <v>3.18</v>
      </c>
      <c r="D95" s="20">
        <f t="shared" si="7"/>
        <v>2.6288342850187663E-2</v>
      </c>
      <c r="E95" s="17">
        <f>IF(OR($A95="",$B95="",$C95=""),"",A95*'MPTO_working_3-way'!$I94)</f>
        <v>2.5032582779349855</v>
      </c>
      <c r="F95" s="21">
        <f>IF(OR($A95="",$B95="",$C95=""),"",B95*'MPTO_working_3-way'!$I94)</f>
        <v>3.4303909734664617</v>
      </c>
      <c r="G95" s="22">
        <f>IF(OR($A95="",$B95="",$C95=""),"",C95*'MPTO_working_3-way'!$I94)</f>
        <v>3.2758688575445492</v>
      </c>
      <c r="H95" s="17"/>
      <c r="I95" s="21"/>
      <c r="J95" s="22"/>
      <c r="K95" s="17"/>
      <c r="L95" s="21"/>
      <c r="M95" s="22"/>
      <c r="N95" s="23">
        <f t="shared" si="8"/>
        <v>39.94793540940293</v>
      </c>
      <c r="O95" s="24">
        <f t="shared" si="9"/>
        <v>29.1511961095643</v>
      </c>
      <c r="P95" s="24">
        <f t="shared" si="10"/>
        <v>30.526252529826763</v>
      </c>
      <c r="Q95" t="s">
        <v>220</v>
      </c>
      <c r="R95" t="s">
        <v>210</v>
      </c>
      <c r="S95" t="s">
        <v>318</v>
      </c>
      <c r="AD95" s="37"/>
      <c r="AE95" s="37"/>
      <c r="AH95" s="37"/>
      <c r="AI95" s="37"/>
      <c r="AJ95" t="s">
        <v>230</v>
      </c>
    </row>
    <row r="96" spans="1:36" s="36" customFormat="1" ht="15" x14ac:dyDescent="0.25">
      <c r="A96">
        <v>3.54</v>
      </c>
      <c r="B96">
        <v>3.98</v>
      </c>
      <c r="C96">
        <v>2.02</v>
      </c>
      <c r="D96" s="20">
        <f t="shared" si="7"/>
        <v>2.8791662063744949E-2</v>
      </c>
      <c r="E96" s="17">
        <f>IF(OR($A96="",$B96="",$C96=""),"",A96*'MPTO_working_3-way'!$I95)</f>
        <v>3.6368983648032351</v>
      </c>
      <c r="F96" s="21">
        <f>IF(OR($A96="",$B96="",$C96=""),"",B96*'MPTO_working_3-way'!$I95)</f>
        <v>4.0889422293550499</v>
      </c>
      <c r="G96" s="22">
        <f>IF(OR($A96="",$B96="",$C96=""),"",C96*'MPTO_working_3-way'!$I95)</f>
        <v>2.075292287260603</v>
      </c>
      <c r="H96" s="17"/>
      <c r="I96" s="21"/>
      <c r="J96" s="22"/>
      <c r="K96" s="17"/>
      <c r="L96" s="21"/>
      <c r="M96" s="22"/>
      <c r="N96" s="23">
        <f t="shared" si="8"/>
        <v>27.495956710742519</v>
      </c>
      <c r="O96" s="24">
        <f t="shared" si="9"/>
        <v>24.456202702519725</v>
      </c>
      <c r="P96" s="24">
        <f t="shared" si="10"/>
        <v>48.185983542588374</v>
      </c>
      <c r="Q96" t="s">
        <v>306</v>
      </c>
      <c r="R96" t="s">
        <v>201</v>
      </c>
      <c r="S96" t="s">
        <v>318</v>
      </c>
      <c r="AD96" s="37"/>
      <c r="AE96" s="37"/>
      <c r="AH96" s="37"/>
      <c r="AI96" s="37"/>
      <c r="AJ96" t="s">
        <v>230</v>
      </c>
    </row>
    <row r="97" spans="1:36" s="36" customFormat="1" ht="15" x14ac:dyDescent="0.25">
      <c r="A97">
        <v>1.35</v>
      </c>
      <c r="B97">
        <v>5.45</v>
      </c>
      <c r="C97">
        <v>9.36</v>
      </c>
      <c r="D97" s="20">
        <f t="shared" si="7"/>
        <v>3.1064586110457704E-2</v>
      </c>
      <c r="E97" s="17">
        <f>IF(OR($A97="",$B97="",$C97=""),"",A97*'MPTO_working_3-way'!$I96)</f>
        <v>1.3854892628477535</v>
      </c>
      <c r="F97" s="21">
        <f>IF(OR($A97="",$B97="",$C97=""),"",B97*'MPTO_working_3-way'!$I96)</f>
        <v>5.5932714685335228</v>
      </c>
      <c r="G97" s="22">
        <f>IF(OR($A97="",$B97="",$C97=""),"",C97*'MPTO_working_3-way'!$I96)</f>
        <v>9.6060588890777563</v>
      </c>
      <c r="H97" s="17"/>
      <c r="I97" s="21"/>
      <c r="J97" s="22"/>
      <c r="K97" s="17"/>
      <c r="L97" s="21"/>
      <c r="M97" s="22"/>
      <c r="N97" s="23">
        <f t="shared" si="8"/>
        <v>72.176669052244137</v>
      </c>
      <c r="O97" s="24">
        <f t="shared" si="9"/>
        <v>17.878624444133873</v>
      </c>
      <c r="P97" s="24">
        <f t="shared" si="10"/>
        <v>10.410096497919829</v>
      </c>
      <c r="Q97" t="s">
        <v>310</v>
      </c>
      <c r="R97" t="s">
        <v>204</v>
      </c>
      <c r="S97" t="s">
        <v>318</v>
      </c>
      <c r="AD97" s="37"/>
      <c r="AE97" s="37"/>
      <c r="AH97" s="37"/>
      <c r="AI97" s="37"/>
      <c r="AJ97" t="s">
        <v>230</v>
      </c>
    </row>
    <row r="98" spans="1:36" s="36" customFormat="1" ht="15" x14ac:dyDescent="0.25">
      <c r="A98">
        <v>1.62</v>
      </c>
      <c r="B98">
        <v>4.04</v>
      </c>
      <c r="C98">
        <v>5.47</v>
      </c>
      <c r="D98" s="20">
        <f t="shared" si="7"/>
        <v>4.7624059582476619E-2</v>
      </c>
      <c r="E98" s="17">
        <f>IF(OR($A98="",$B98="",$C98=""),"",A98*'MPTO_working_3-way'!$I97)</f>
        <v>1.666642492543267</v>
      </c>
      <c r="F98" s="21">
        <f>IF(OR($A98="",$B98="",$C98=""),"",B98*'MPTO_working_3-way'!$I97)</f>
        <v>4.15631831473753</v>
      </c>
      <c r="G98" s="22">
        <f>IF(OR($A98="",$B98="",$C98=""),"",C98*'MPTO_working_3-way'!$I97)</f>
        <v>5.6274903914886849</v>
      </c>
      <c r="H98" s="17"/>
      <c r="I98" s="21"/>
      <c r="J98" s="22"/>
      <c r="K98" s="17"/>
      <c r="L98" s="21"/>
      <c r="M98" s="22"/>
      <c r="N98" s="23">
        <f t="shared" si="8"/>
        <v>60.000870281065353</v>
      </c>
      <c r="O98" s="24">
        <f t="shared" si="9"/>
        <v>24.059754914684621</v>
      </c>
      <c r="P98" s="24">
        <f t="shared" si="10"/>
        <v>17.76991039402667</v>
      </c>
      <c r="Q98" t="s">
        <v>178</v>
      </c>
      <c r="R98" t="s">
        <v>158</v>
      </c>
      <c r="S98" t="s">
        <v>319</v>
      </c>
      <c r="AD98" s="37"/>
      <c r="AE98" s="37"/>
      <c r="AH98" s="37"/>
      <c r="AI98" s="37"/>
      <c r="AJ98" t="s">
        <v>188</v>
      </c>
    </row>
    <row r="99" spans="1:36" s="36" customFormat="1" ht="15" x14ac:dyDescent="0.25">
      <c r="A99">
        <v>1.97</v>
      </c>
      <c r="B99">
        <v>3.56</v>
      </c>
      <c r="C99">
        <v>3.87</v>
      </c>
      <c r="D99" s="20">
        <f t="shared" si="7"/>
        <v>4.6911022419001469E-2</v>
      </c>
      <c r="E99" s="17">
        <f>IF(OR($A99="",$B99="",$C99=""),"",A99*'MPTO_working_3-way'!$I98)</f>
        <v>2.0311972346376015</v>
      </c>
      <c r="F99" s="21">
        <f>IF(OR($A99="",$B99="",$C99=""),"",B99*'MPTO_working_3-way'!$I98)</f>
        <v>3.6705899265532294</v>
      </c>
      <c r="G99" s="22">
        <f>IF(OR($A99="",$B99="",$C99=""),"",C99*'MPTO_working_3-way'!$I98)</f>
        <v>3.9902199482474714</v>
      </c>
      <c r="H99" s="17"/>
      <c r="I99" s="21"/>
      <c r="J99" s="22"/>
      <c r="K99" s="17"/>
      <c r="L99" s="21"/>
      <c r="M99" s="22"/>
      <c r="N99" s="23">
        <f t="shared" si="8"/>
        <v>49.232048121531449</v>
      </c>
      <c r="O99" s="24">
        <f t="shared" si="9"/>
        <v>27.243577190847457</v>
      </c>
      <c r="P99" s="24">
        <f t="shared" si="10"/>
        <v>25.061275141968203</v>
      </c>
      <c r="Q99" t="s">
        <v>173</v>
      </c>
      <c r="R99" t="s">
        <v>154</v>
      </c>
      <c r="S99" t="s">
        <v>319</v>
      </c>
      <c r="AD99" s="37"/>
      <c r="AE99" s="37"/>
      <c r="AH99" s="37"/>
      <c r="AI99" s="37"/>
      <c r="AJ99" t="s">
        <v>188</v>
      </c>
    </row>
    <row r="100" spans="1:36" s="36" customFormat="1" ht="15" x14ac:dyDescent="0.25">
      <c r="A100">
        <v>1.63</v>
      </c>
      <c r="B100">
        <v>3.83</v>
      </c>
      <c r="C100">
        <v>5.67</v>
      </c>
      <c r="D100" s="20">
        <f t="shared" si="7"/>
        <v>5.0960381292972423E-2</v>
      </c>
      <c r="E100" s="17">
        <f>IF(OR($A100="",$B100="",$C100=""),"",A100*'MPTO_working_3-way'!$I99)</f>
        <v>1.7076272171194369</v>
      </c>
      <c r="F100" s="21">
        <f>IF(OR($A100="",$B100="",$C100=""),"",B100*'MPTO_working_3-way'!$I99)</f>
        <v>4.0124001482008858</v>
      </c>
      <c r="G100" s="22">
        <f>IF(OR($A100="",$B100="",$C100=""),"",C100*'MPTO_working_3-way'!$I99)</f>
        <v>5.9400284178326421</v>
      </c>
      <c r="H100" s="17"/>
      <c r="I100" s="21"/>
      <c r="J100" s="22"/>
      <c r="K100" s="17"/>
      <c r="L100" s="21"/>
      <c r="M100" s="22"/>
      <c r="N100" s="23">
        <f t="shared" si="8"/>
        <v>58.560790667583795</v>
      </c>
      <c r="O100" s="24">
        <f t="shared" si="9"/>
        <v>24.922738586987357</v>
      </c>
      <c r="P100" s="24">
        <f t="shared" si="10"/>
        <v>16.83493629420839</v>
      </c>
      <c r="Q100" t="s">
        <v>171</v>
      </c>
      <c r="R100" t="s">
        <v>152</v>
      </c>
      <c r="S100" t="s">
        <v>319</v>
      </c>
      <c r="AD100" s="37"/>
      <c r="AE100" s="37"/>
      <c r="AH100" s="37"/>
      <c r="AI100" s="37"/>
      <c r="AJ100" t="s">
        <v>188</v>
      </c>
    </row>
    <row r="101" spans="1:36" s="36" customFormat="1" ht="15" x14ac:dyDescent="0.25">
      <c r="A101">
        <v>3.29</v>
      </c>
      <c r="B101">
        <v>3.47</v>
      </c>
      <c r="C101">
        <v>2.23</v>
      </c>
      <c r="D101" s="20">
        <f t="shared" si="7"/>
        <v>4.0566299095043501E-2</v>
      </c>
      <c r="E101" s="17">
        <f>IF(OR($A101="",$B101="",$C101=""),"",A101*'MPTO_working_3-way'!$I100)</f>
        <v>3.444337263758515</v>
      </c>
      <c r="F101" s="21">
        <f>IF(OR($A101="",$B101="",$C101=""),"",B101*'MPTO_working_3-way'!$I100)</f>
        <v>3.6327812477939352</v>
      </c>
      <c r="G101" s="22">
        <f>IF(OR($A101="",$B101="",$C101=""),"",C101*'MPTO_working_3-way'!$I100)</f>
        <v>2.3346115799943732</v>
      </c>
      <c r="H101" s="17"/>
      <c r="I101" s="21"/>
      <c r="J101" s="22"/>
      <c r="K101" s="17"/>
      <c r="L101" s="21"/>
      <c r="M101" s="22"/>
      <c r="N101" s="23">
        <f t="shared" si="8"/>
        <v>29.033161488627986</v>
      </c>
      <c r="O101" s="24">
        <f t="shared" si="9"/>
        <v>27.527118529563708</v>
      </c>
      <c r="P101" s="24">
        <f t="shared" si="10"/>
        <v>42.833677711922</v>
      </c>
      <c r="Q101" t="s">
        <v>165</v>
      </c>
      <c r="R101" t="s">
        <v>160</v>
      </c>
      <c r="S101" t="s">
        <v>319</v>
      </c>
      <c r="AD101" s="37"/>
      <c r="AE101" s="37"/>
      <c r="AH101" s="37"/>
      <c r="AI101" s="37"/>
      <c r="AJ101" t="s">
        <v>186</v>
      </c>
    </row>
    <row r="102" spans="1:36" s="36" customFormat="1" ht="15" x14ac:dyDescent="0.25">
      <c r="A102">
        <v>2.33</v>
      </c>
      <c r="B102">
        <v>3.13</v>
      </c>
      <c r="C102">
        <v>3.52</v>
      </c>
      <c r="D102" s="20">
        <f t="shared" si="7"/>
        <v>3.2764276338506093E-2</v>
      </c>
      <c r="E102" s="17">
        <f>IF(OR($A102="",$B102="",$C102=""),"",A102*'MPTO_working_3-way'!$I101)</f>
        <v>2.448737688412626</v>
      </c>
      <c r="F102" s="21">
        <f>IF(OR($A102="",$B102="",$C102=""),"",B102*'MPTO_working_3-way'!$I101)</f>
        <v>3.2895059934470035</v>
      </c>
      <c r="G102" s="22">
        <f>IF(OR($A102="",$B102="",$C102=""),"",C102*'MPTO_working_3-way'!$I101)</f>
        <v>3.6993805421512631</v>
      </c>
      <c r="H102" s="17"/>
      <c r="I102" s="21"/>
      <c r="J102" s="22"/>
      <c r="K102" s="17"/>
      <c r="L102" s="21"/>
      <c r="M102" s="22"/>
      <c r="N102" s="23">
        <f t="shared" si="8"/>
        <v>40.837367135401173</v>
      </c>
      <c r="O102" s="24">
        <f t="shared" si="9"/>
        <v>30.399701413892888</v>
      </c>
      <c r="P102" s="24">
        <f t="shared" si="10"/>
        <v>27.031552677694528</v>
      </c>
      <c r="Q102" t="s">
        <v>311</v>
      </c>
      <c r="R102" t="s">
        <v>245</v>
      </c>
      <c r="S102" t="s">
        <v>319</v>
      </c>
      <c r="AD102" s="37"/>
      <c r="AE102" s="37"/>
      <c r="AH102" s="37"/>
      <c r="AI102" s="37"/>
      <c r="AJ102" t="s">
        <v>283</v>
      </c>
    </row>
    <row r="103" spans="1:36" s="36" customFormat="1" ht="15" x14ac:dyDescent="0.25">
      <c r="A103">
        <v>2.09</v>
      </c>
      <c r="B103">
        <v>3.57</v>
      </c>
      <c r="C103">
        <v>3.62</v>
      </c>
      <c r="D103" s="20">
        <f t="shared" si="7"/>
        <v>3.4824038262110335E-2</v>
      </c>
      <c r="E103" s="17">
        <f>IF(OR($A103="",$B103="",$C103=""),"",A103*'MPTO_working_3-way'!$I102)</f>
        <v>2.1747835651086409</v>
      </c>
      <c r="F103" s="21">
        <f>IF(OR($A103="",$B103="",$C103=""),"",B103*'MPTO_working_3-way'!$I102)</f>
        <v>3.7148216877693052</v>
      </c>
      <c r="G103" s="22">
        <f>IF(OR($A103="",$B103="",$C103=""),"",C103*'MPTO_working_3-way'!$I102)</f>
        <v>3.7668500027240577</v>
      </c>
      <c r="H103" s="17"/>
      <c r="I103" s="21"/>
      <c r="J103" s="22"/>
      <c r="K103" s="17"/>
      <c r="L103" s="21"/>
      <c r="M103" s="22"/>
      <c r="N103" s="23">
        <f t="shared" si="8"/>
        <v>45.981587135547677</v>
      </c>
      <c r="O103" s="24">
        <f t="shared" si="9"/>
        <v>26.919192468709984</v>
      </c>
      <c r="P103" s="24">
        <f t="shared" si="10"/>
        <v>26.547380418037193</v>
      </c>
      <c r="Q103" t="s">
        <v>127</v>
      </c>
      <c r="R103" t="s">
        <v>121</v>
      </c>
      <c r="S103" t="s">
        <v>319</v>
      </c>
      <c r="AD103" s="37"/>
      <c r="AE103" s="37"/>
      <c r="AH103" s="37"/>
      <c r="AI103" s="37"/>
      <c r="AJ103" t="s">
        <v>128</v>
      </c>
    </row>
    <row r="104" spans="1:36" s="36" customFormat="1" ht="15" x14ac:dyDescent="0.25">
      <c r="A104">
        <v>2.0299999999999998</v>
      </c>
      <c r="B104">
        <v>3.41</v>
      </c>
      <c r="C104">
        <v>4.13</v>
      </c>
      <c r="D104" s="20">
        <f t="shared" si="7"/>
        <v>2.7996720008560017E-2</v>
      </c>
      <c r="E104" s="17">
        <f>IF(OR($A104="",$B104="",$C104=""),"",A104*'MPTO_working_3-way'!$I103)</f>
        <v>2.096511480967167</v>
      </c>
      <c r="F104" s="21">
        <f>IF(OR($A104="",$B104="",$C104=""),"",B104*'MPTO_working_3-way'!$I103)</f>
        <v>3.521726182314306</v>
      </c>
      <c r="G104" s="22">
        <f>IF(OR($A104="",$B104="",$C104=""),"",C104*'MPTO_working_3-way'!$I103)</f>
        <v>4.2653164612780303</v>
      </c>
      <c r="H104" s="17"/>
      <c r="I104" s="21"/>
      <c r="J104" s="22"/>
      <c r="K104" s="17"/>
      <c r="L104" s="21"/>
      <c r="M104" s="22"/>
      <c r="N104" s="23">
        <f t="shared" si="8"/>
        <v>47.69828398643817</v>
      </c>
      <c r="O104" s="24">
        <f t="shared" si="9"/>
        <v>28.395166126823888</v>
      </c>
      <c r="P104" s="24">
        <f t="shared" si="10"/>
        <v>23.444919247571299</v>
      </c>
      <c r="Q104" t="s">
        <v>130</v>
      </c>
      <c r="R104" t="s">
        <v>234</v>
      </c>
      <c r="S104" t="s">
        <v>319</v>
      </c>
      <c r="AD104" s="37"/>
      <c r="AE104" s="37"/>
      <c r="AH104" s="37"/>
      <c r="AI104" s="37"/>
      <c r="AJ104" t="s">
        <v>128</v>
      </c>
    </row>
    <row r="105" spans="1:36" s="36" customFormat="1" ht="15" x14ac:dyDescent="0.25">
      <c r="A105">
        <v>1.96</v>
      </c>
      <c r="B105">
        <v>3.61</v>
      </c>
      <c r="C105">
        <v>3.95</v>
      </c>
      <c r="D105" s="20">
        <f t="shared" si="7"/>
        <v>4.0376948843985794E-2</v>
      </c>
      <c r="E105" s="17">
        <f>IF(OR($A105="",$B105="",$C105=""),"",A105*'MPTO_working_3-way'!$I104)</f>
        <v>2.028255114993736</v>
      </c>
      <c r="F105" s="21">
        <f>IF(OR($A105="",$B105="",$C105=""),"",B105*'MPTO_working_3-way'!$I104)</f>
        <v>3.7357147781262183</v>
      </c>
      <c r="G105" s="22">
        <f>IF(OR($A105="",$B105="",$C105=""),"",C105*'MPTO_working_3-way'!$I104)</f>
        <v>4.0875549511353357</v>
      </c>
      <c r="H105" s="17"/>
      <c r="I105" s="21"/>
      <c r="J105" s="22"/>
      <c r="K105" s="17"/>
      <c r="L105" s="21"/>
      <c r="M105" s="22"/>
      <c r="N105" s="23">
        <f t="shared" si="8"/>
        <v>49.303462498754172</v>
      </c>
      <c r="O105" s="24">
        <f t="shared" si="9"/>
        <v>26.768638918991183</v>
      </c>
      <c r="P105" s="24">
        <f t="shared" si="10"/>
        <v>24.464502910774222</v>
      </c>
      <c r="Q105" t="s">
        <v>98</v>
      </c>
      <c r="R105" t="s">
        <v>100</v>
      </c>
      <c r="S105" t="s">
        <v>319</v>
      </c>
      <c r="AD105" s="37"/>
      <c r="AE105" s="37"/>
      <c r="AH105" s="37"/>
      <c r="AI105" s="37"/>
      <c r="AJ105" t="s">
        <v>93</v>
      </c>
    </row>
    <row r="106" spans="1:36" s="36" customFormat="1" ht="15" x14ac:dyDescent="0.25">
      <c r="A106">
        <v>2.5</v>
      </c>
      <c r="B106">
        <v>3.02</v>
      </c>
      <c r="C106">
        <v>3.09</v>
      </c>
      <c r="D106" s="20">
        <f t="shared" si="7"/>
        <v>5.4750423283825178E-2</v>
      </c>
      <c r="E106" s="17">
        <f>IF(OR($A106="",$B106="",$C106=""),"",A106*'MPTO_working_3-way'!$I105)</f>
        <v>2.5699918000214002</v>
      </c>
      <c r="F106" s="21">
        <f>IF(OR($A106="",$B106="",$C106=""),"",B106*'MPTO_working_3-way'!$I105)</f>
        <v>3.1045500944258513</v>
      </c>
      <c r="G106" s="22">
        <f>IF(OR($A106="",$B106="",$C106=""),"",C106*'MPTO_working_3-way'!$I105)</f>
        <v>3.1765098648264503</v>
      </c>
      <c r="H106" s="17"/>
      <c r="I106" s="21"/>
      <c r="J106" s="22"/>
      <c r="K106" s="17"/>
      <c r="L106" s="21"/>
      <c r="M106" s="22"/>
      <c r="N106" s="23">
        <f t="shared" si="8"/>
        <v>38.910629986900076</v>
      </c>
      <c r="O106" s="24">
        <f t="shared" si="9"/>
        <v>32.210786412996754</v>
      </c>
      <c r="P106" s="24">
        <f t="shared" si="10"/>
        <v>31.481092222411068</v>
      </c>
      <c r="Q106" t="s">
        <v>84</v>
      </c>
      <c r="R106" t="s">
        <v>73</v>
      </c>
      <c r="S106" t="s">
        <v>319</v>
      </c>
      <c r="AD106" s="37"/>
      <c r="AE106" s="37"/>
      <c r="AH106" s="37"/>
      <c r="AI106" s="37"/>
      <c r="AJ106" t="s">
        <v>94</v>
      </c>
    </row>
    <row r="107" spans="1:36" s="36" customFormat="1" ht="15" x14ac:dyDescent="0.25">
      <c r="A107">
        <v>4.76</v>
      </c>
      <c r="B107">
        <v>3.24</v>
      </c>
      <c r="C107">
        <v>1.85</v>
      </c>
      <c r="D107" s="20">
        <f t="shared" si="7"/>
        <v>5.9266549462627882E-2</v>
      </c>
      <c r="E107" s="17">
        <f>IF(OR($A107="",$B107="",$C107=""),"",A107*'MPTO_working_3-way'!$I106)</f>
        <v>4.9521942764973721</v>
      </c>
      <c r="F107" s="21">
        <f>IF(OR($A107="",$B107="",$C107=""),"",B107*'MPTO_working_3-way'!$I106)</f>
        <v>3.3708213142545143</v>
      </c>
      <c r="G107" s="22">
        <f>IF(OR($A107="",$B107="",$C107=""),"",C107*'MPTO_working_3-way'!$I106)</f>
        <v>1.9246973553613738</v>
      </c>
      <c r="H107" s="17"/>
      <c r="I107" s="21"/>
      <c r="J107" s="22"/>
      <c r="K107" s="17"/>
      <c r="L107" s="21"/>
      <c r="M107" s="22"/>
      <c r="N107" s="23">
        <f t="shared" si="8"/>
        <v>20.193068853253635</v>
      </c>
      <c r="O107" s="24">
        <f t="shared" si="9"/>
        <v>29.666360414039282</v>
      </c>
      <c r="P107" s="24">
        <f t="shared" si="10"/>
        <v>51.956220400803943</v>
      </c>
      <c r="Q107" t="s">
        <v>80</v>
      </c>
      <c r="R107" t="s">
        <v>86</v>
      </c>
      <c r="S107" t="s">
        <v>319</v>
      </c>
      <c r="AD107" s="37"/>
      <c r="AE107" s="37"/>
      <c r="AH107" s="37"/>
      <c r="AI107" s="37"/>
      <c r="AJ107" t="s">
        <v>94</v>
      </c>
    </row>
    <row r="108" spans="1:36" s="36" customFormat="1" ht="15" x14ac:dyDescent="0.25">
      <c r="A108">
        <v>6.56</v>
      </c>
      <c r="B108">
        <v>3.48</v>
      </c>
      <c r="C108">
        <v>1.61</v>
      </c>
      <c r="D108" s="20">
        <f t="shared" si="7"/>
        <v>6.0913358651684568E-2</v>
      </c>
      <c r="E108" s="17">
        <f>IF(OR($A108="",$B108="",$C108=""),"",A108*'MPTO_working_3-way'!$I107)</f>
        <v>6.9191627767418931</v>
      </c>
      <c r="F108" s="21">
        <f>IF(OR($A108="",$B108="",$C108=""),"",B108*'MPTO_working_3-way'!$I107)</f>
        <v>3.6705314730277117</v>
      </c>
      <c r="G108" s="22">
        <f>IF(OR($A108="",$B108="",$C108=""),"",C108*'MPTO_working_3-way'!$I107)</f>
        <v>1.6981481814869586</v>
      </c>
      <c r="H108" s="17"/>
      <c r="I108" s="21"/>
      <c r="J108" s="22"/>
      <c r="K108" s="17"/>
      <c r="L108" s="21"/>
      <c r="M108" s="22"/>
      <c r="N108" s="23">
        <f t="shared" si="8"/>
        <v>14.452615616464534</v>
      </c>
      <c r="O108" s="24">
        <f t="shared" si="9"/>
        <v>27.244011047128545</v>
      </c>
      <c r="P108" s="24">
        <f t="shared" si="10"/>
        <v>58.88767605217847</v>
      </c>
      <c r="Q108" t="s">
        <v>90</v>
      </c>
      <c r="R108" t="s">
        <v>131</v>
      </c>
      <c r="S108" t="s">
        <v>319</v>
      </c>
      <c r="AD108" s="37"/>
      <c r="AE108" s="37"/>
      <c r="AH108" s="37"/>
      <c r="AI108" s="37"/>
      <c r="AJ108" t="s">
        <v>94</v>
      </c>
    </row>
    <row r="109" spans="1:36" s="36" customFormat="1" ht="15" x14ac:dyDescent="0.25">
      <c r="A109">
        <v>7.19</v>
      </c>
      <c r="B109">
        <v>4.8499999999999996</v>
      </c>
      <c r="C109">
        <v>1.42</v>
      </c>
      <c r="D109" s="20">
        <f t="shared" si="7"/>
        <v>4.9492977537449967E-2</v>
      </c>
      <c r="E109" s="17">
        <f>IF(OR($A109="",$B109="",$C109=""),"",A109*'MPTO_working_3-way'!$I108)</f>
        <v>7.6161264906362947</v>
      </c>
      <c r="F109" s="21">
        <f>IF(OR($A109="",$B109="",$C109=""),"",B109*'MPTO_working_3-way'!$I108)</f>
        <v>5.1374427648937449</v>
      </c>
      <c r="G109" s="22">
        <f>IF(OR($A109="",$B109="",$C109=""),"",C109*'MPTO_working_3-way'!$I108)</f>
        <v>1.5041585002369315</v>
      </c>
      <c r="H109" s="17"/>
      <c r="I109" s="21"/>
      <c r="J109" s="22"/>
      <c r="K109" s="17"/>
      <c r="L109" s="21"/>
      <c r="M109" s="22"/>
      <c r="N109" s="23">
        <f t="shared" si="8"/>
        <v>13.130034030152437</v>
      </c>
      <c r="O109" s="24">
        <f t="shared" si="9"/>
        <v>19.464937046762067</v>
      </c>
      <c r="P109" s="24">
        <f t="shared" si="10"/>
        <v>66.482355406194387</v>
      </c>
      <c r="Q109" t="s">
        <v>214</v>
      </c>
      <c r="R109" t="s">
        <v>224</v>
      </c>
      <c r="S109" t="s">
        <v>319</v>
      </c>
      <c r="AD109" s="37"/>
      <c r="AE109" s="37"/>
      <c r="AH109" s="37"/>
      <c r="AI109" s="37"/>
      <c r="AJ109" t="s">
        <v>229</v>
      </c>
    </row>
    <row r="110" spans="1:36" s="36" customFormat="1" ht="15" x14ac:dyDescent="0.25">
      <c r="A110">
        <v>1.44</v>
      </c>
      <c r="B110">
        <v>4.79</v>
      </c>
      <c r="C110">
        <v>7.31</v>
      </c>
      <c r="D110" s="20">
        <f t="shared" si="7"/>
        <v>4.0011617276581646E-2</v>
      </c>
      <c r="E110" s="17">
        <f>IF(OR($A110="",$B110="",$C110=""),"",A110*'MPTO_working_3-way'!$I109)</f>
        <v>1.5277152364584257</v>
      </c>
      <c r="F110" s="21">
        <f>IF(OR($A110="",$B110="",$C110=""),"",B110*'MPTO_working_3-way'!$I109)</f>
        <v>5.0817749879415688</v>
      </c>
      <c r="G110" s="22">
        <f>IF(OR($A110="",$B110="",$C110=""),"",C110*'MPTO_working_3-way'!$I109)</f>
        <v>7.7552766517438139</v>
      </c>
      <c r="H110" s="17"/>
      <c r="I110" s="21"/>
      <c r="J110" s="22"/>
      <c r="K110" s="17"/>
      <c r="L110" s="21"/>
      <c r="M110" s="22"/>
      <c r="N110" s="23">
        <f t="shared" si="8"/>
        <v>65.457225020430926</v>
      </c>
      <c r="O110" s="24">
        <f t="shared" si="9"/>
        <v>19.678163680463577</v>
      </c>
      <c r="P110" s="24">
        <f t="shared" si="10"/>
        <v>12.894446515652602</v>
      </c>
      <c r="Q110" t="s">
        <v>279</v>
      </c>
      <c r="R110" t="s">
        <v>274</v>
      </c>
      <c r="S110" t="s">
        <v>319</v>
      </c>
      <c r="AD110" s="37"/>
      <c r="AE110" s="37"/>
      <c r="AH110" s="37"/>
      <c r="AI110" s="37"/>
      <c r="AJ110" t="s">
        <v>285</v>
      </c>
    </row>
    <row r="111" spans="1:36" s="36" customFormat="1" ht="15" x14ac:dyDescent="0.25">
      <c r="A111">
        <v>4.8600000000000003</v>
      </c>
      <c r="B111">
        <v>4.12</v>
      </c>
      <c r="C111">
        <v>1.7</v>
      </c>
      <c r="D111" s="20">
        <f t="shared" si="7"/>
        <v>3.6715057592016764E-2</v>
      </c>
      <c r="E111" s="17">
        <f>IF(OR($A111="",$B111="",$C111=""),"",A111*'MPTO_working_3-way'!$I110)</f>
        <v>5.1005358708320072</v>
      </c>
      <c r="F111" s="21">
        <f>IF(OR($A111="",$B111="",$C111=""),"",B111*'MPTO_working_3-way'!$I110)</f>
        <v>4.3239110674542935</v>
      </c>
      <c r="G111" s="22">
        <f>IF(OR($A111="",$B111="",$C111=""),"",C111*'MPTO_working_3-way'!$I110)</f>
        <v>1.7841380618136649</v>
      </c>
      <c r="H111" s="17"/>
      <c r="I111" s="21"/>
      <c r="J111" s="22"/>
      <c r="K111" s="17"/>
      <c r="L111" s="21"/>
      <c r="M111" s="22"/>
      <c r="N111" s="23">
        <f t="shared" si="8"/>
        <v>19.605783104450129</v>
      </c>
      <c r="O111" s="24">
        <f t="shared" si="9"/>
        <v>23.127210166899914</v>
      </c>
      <c r="P111" s="24">
        <f t="shared" si="10"/>
        <v>56.04947405154568</v>
      </c>
      <c r="Q111" t="s">
        <v>273</v>
      </c>
      <c r="R111" t="s">
        <v>255</v>
      </c>
      <c r="S111" t="s">
        <v>319</v>
      </c>
      <c r="AD111" s="37"/>
      <c r="AE111" s="37"/>
      <c r="AH111" s="37"/>
      <c r="AI111" s="37"/>
      <c r="AJ111" t="s">
        <v>285</v>
      </c>
    </row>
    <row r="112" spans="1:36" s="36" customFormat="1" ht="15" x14ac:dyDescent="0.25">
      <c r="A112">
        <v>2.29</v>
      </c>
      <c r="B112">
        <v>3.53</v>
      </c>
      <c r="C112">
        <v>3.18</v>
      </c>
      <c r="D112" s="20">
        <f t="shared" si="7"/>
        <v>3.4432750492624953E-2</v>
      </c>
      <c r="E112" s="17">
        <f>IF(OR($A112="",$B112="",$C112=""),"",A112*'MPTO_working_3-way'!$I111)</f>
        <v>2.381626603563372</v>
      </c>
      <c r="F112" s="21">
        <f>IF(OR($A112="",$B112="",$C112=""),"",B112*'MPTO_working_3-way'!$I111)</f>
        <v>3.6712410089863332</v>
      </c>
      <c r="G112" s="22">
        <f>IF(OR($A112="",$B112="",$C112=""),"",C112*'MPTO_working_3-way'!$I111)</f>
        <v>3.3072369429395296</v>
      </c>
      <c r="H112" s="17"/>
      <c r="I112" s="21"/>
      <c r="J112" s="22"/>
      <c r="K112" s="17"/>
      <c r="L112" s="21"/>
      <c r="M112" s="22"/>
      <c r="N112" s="23">
        <f t="shared" si="8"/>
        <v>41.98811008005233</v>
      </c>
      <c r="O112" s="24">
        <f t="shared" si="9"/>
        <v>27.238745632668504</v>
      </c>
      <c r="P112" s="24">
        <f t="shared" si="10"/>
        <v>30.236720780918187</v>
      </c>
      <c r="Q112" t="s">
        <v>272</v>
      </c>
      <c r="R112" t="s">
        <v>282</v>
      </c>
      <c r="S112" t="s">
        <v>319</v>
      </c>
      <c r="AD112" s="37"/>
      <c r="AE112" s="37"/>
      <c r="AH112" s="37"/>
      <c r="AI112" s="37"/>
      <c r="AJ112" t="s">
        <v>285</v>
      </c>
    </row>
    <row r="113" spans="1:36" s="36" customFormat="1" ht="15" x14ac:dyDescent="0.25">
      <c r="A113">
        <v>1.51</v>
      </c>
      <c r="B113">
        <v>4.16</v>
      </c>
      <c r="C113">
        <v>7.35</v>
      </c>
      <c r="D113" s="20">
        <f t="shared" si="7"/>
        <v>3.8690692782461955E-2</v>
      </c>
      <c r="E113" s="17">
        <f>IF(OR($A113="",$B113="",$C113=""),"",A113*'MPTO_working_3-way'!$I112)</f>
        <v>1.5654397369639452</v>
      </c>
      <c r="F113" s="21">
        <f>IF(OR($A113="",$B113="",$C113=""),"",B113*'MPTO_working_3-way'!$I112)</f>
        <v>4.3127346395827901</v>
      </c>
      <c r="G113" s="22">
        <f>IF(OR($A113="",$B113="",$C113=""),"",C113*'MPTO_working_3-way'!$I112)</f>
        <v>7.6198556733013225</v>
      </c>
      <c r="H113" s="17"/>
      <c r="I113" s="21"/>
      <c r="J113" s="22"/>
      <c r="K113" s="17"/>
      <c r="L113" s="21"/>
      <c r="M113" s="22"/>
      <c r="N113" s="23">
        <f t="shared" si="8"/>
        <v>63.879814494771047</v>
      </c>
      <c r="O113" s="24">
        <f t="shared" si="9"/>
        <v>23.187144203630833</v>
      </c>
      <c r="P113" s="24">
        <f t="shared" si="10"/>
        <v>13.123608147905344</v>
      </c>
      <c r="Q113" t="s">
        <v>276</v>
      </c>
      <c r="R113" t="s">
        <v>271</v>
      </c>
      <c r="S113" t="s">
        <v>319</v>
      </c>
      <c r="AD113" s="37"/>
      <c r="AE113" s="37"/>
      <c r="AH113" s="37"/>
      <c r="AI113" s="37"/>
      <c r="AJ113" t="s">
        <v>285</v>
      </c>
    </row>
    <row r="114" spans="1:36" s="36" customFormat="1" ht="15" x14ac:dyDescent="0.25">
      <c r="A114">
        <v>2.38</v>
      </c>
      <c r="B114">
        <v>3.22</v>
      </c>
      <c r="C114">
        <v>3.2</v>
      </c>
      <c r="D114" s="20">
        <f t="shared" si="7"/>
        <v>4.3227073438070862E-2</v>
      </c>
      <c r="E114" s="17">
        <f>IF(OR($A114="",$B114="",$C114=""),"",A114*'MPTO_working_3-way'!$I113)</f>
        <v>2.4619499461724472</v>
      </c>
      <c r="F114" s="21">
        <f>IF(OR($A114="",$B114="",$C114=""),"",B114*'MPTO_working_3-way'!$I113)</f>
        <v>3.3308734565862523</v>
      </c>
      <c r="G114" s="22">
        <f>IF(OR($A114="",$B114="",$C114=""),"",C114*'MPTO_working_3-way'!$I113)</f>
        <v>3.3101848015763999</v>
      </c>
      <c r="H114" s="17"/>
      <c r="I114" s="21"/>
      <c r="J114" s="22"/>
      <c r="K114" s="17"/>
      <c r="L114" s="21"/>
      <c r="M114" s="22"/>
      <c r="N114" s="23">
        <f t="shared" si="8"/>
        <v>40.618210031226809</v>
      </c>
      <c r="O114" s="24">
        <f t="shared" si="9"/>
        <v>30.022155240471989</v>
      </c>
      <c r="P114" s="24">
        <f t="shared" si="10"/>
        <v>30.209793710724934</v>
      </c>
      <c r="Q114" t="s">
        <v>174</v>
      </c>
      <c r="R114" t="s">
        <v>236</v>
      </c>
      <c r="S114" t="s">
        <v>320</v>
      </c>
      <c r="AD114" s="37"/>
      <c r="AE114" s="37"/>
      <c r="AH114" s="37"/>
      <c r="AI114" s="37"/>
      <c r="AJ114" t="s">
        <v>188</v>
      </c>
    </row>
    <row r="115" spans="1:36" s="36" customFormat="1" ht="15" x14ac:dyDescent="0.25">
      <c r="A115">
        <v>1.61</v>
      </c>
      <c r="B115">
        <v>4.1399999999999997</v>
      </c>
      <c r="C115">
        <v>5.34</v>
      </c>
      <c r="D115" s="20">
        <f t="shared" si="7"/>
        <v>4.9929823745163304E-2</v>
      </c>
      <c r="E115" s="17">
        <f>IF(OR($A115="",$B115="",$C115=""),"",A115*'MPTO_working_3-way'!$I114)</f>
        <v>1.6722920153797638</v>
      </c>
      <c r="F115" s="21">
        <f>IF(OR($A115="",$B115="",$C115=""),"",B115*'MPTO_working_3-way'!$I114)</f>
        <v>4.3001794681193921</v>
      </c>
      <c r="G115" s="22">
        <f>IF(OR($A115="",$B115="",$C115=""),"",C115*'MPTO_working_3-way'!$I114)</f>
        <v>5.546608299458347</v>
      </c>
      <c r="H115" s="17"/>
      <c r="I115" s="21"/>
      <c r="J115" s="22"/>
      <c r="K115" s="17"/>
      <c r="L115" s="21"/>
      <c r="M115" s="22"/>
      <c r="N115" s="23">
        <f t="shared" si="8"/>
        <v>59.798168669298356</v>
      </c>
      <c r="O115" s="24">
        <f t="shared" si="9"/>
        <v>23.254843371393807</v>
      </c>
      <c r="P115" s="24">
        <f t="shared" si="10"/>
        <v>18.029035872204187</v>
      </c>
      <c r="Q115" t="s">
        <v>185</v>
      </c>
      <c r="R115" t="s">
        <v>314</v>
      </c>
      <c r="S115" t="s">
        <v>320</v>
      </c>
      <c r="AD115" s="37"/>
      <c r="AE115" s="37"/>
      <c r="AH115" s="37"/>
      <c r="AI115" s="37"/>
      <c r="AJ115" t="s">
        <v>188</v>
      </c>
    </row>
    <row r="116" spans="1:36" s="36" customFormat="1" ht="15" x14ac:dyDescent="0.25">
      <c r="A116">
        <v>2.1800000000000002</v>
      </c>
      <c r="B116">
        <v>3.13</v>
      </c>
      <c r="C116">
        <v>3.83</v>
      </c>
      <c r="D116" s="20">
        <f t="shared" si="7"/>
        <v>3.9301019965774397E-2</v>
      </c>
      <c r="E116" s="17">
        <f>IF(OR($A116="",$B116="",$C116=""),"",A116*'MPTO_working_3-way'!$I115)</f>
        <v>2.2742350200949946</v>
      </c>
      <c r="F116" s="21">
        <f>IF(OR($A116="",$B116="",$C116=""),"",B116*'MPTO_working_3-way'!$I115)</f>
        <v>3.2653007398611615</v>
      </c>
      <c r="G116" s="22">
        <f>IF(OR($A116="",$B116="",$C116=""),"",C116*'MPTO_working_3-way'!$I115)</f>
        <v>3.9955596912678115</v>
      </c>
      <c r="H116" s="17"/>
      <c r="I116" s="21"/>
      <c r="J116" s="22"/>
      <c r="K116" s="17"/>
      <c r="L116" s="21"/>
      <c r="M116" s="22"/>
      <c r="N116" s="23">
        <f t="shared" si="8"/>
        <v>43.970829363019398</v>
      </c>
      <c r="O116" s="24">
        <f t="shared" si="9"/>
        <v>30.625050482869742</v>
      </c>
      <c r="P116" s="24">
        <f t="shared" si="10"/>
        <v>25.027782770595898</v>
      </c>
      <c r="Q116" t="s">
        <v>298</v>
      </c>
      <c r="R116" t="s">
        <v>292</v>
      </c>
      <c r="S116" t="s">
        <v>320</v>
      </c>
      <c r="AD116" s="37"/>
      <c r="AE116" s="37"/>
      <c r="AH116" s="37"/>
      <c r="AI116" s="37"/>
      <c r="AJ116" t="s">
        <v>304</v>
      </c>
    </row>
    <row r="117" spans="1:36" s="74" customFormat="1" ht="15" x14ac:dyDescent="0.25">
      <c r="A117" s="67">
        <v>2.39</v>
      </c>
      <c r="B117" s="67">
        <v>3.36</v>
      </c>
      <c r="C117" s="67">
        <v>3.16</v>
      </c>
      <c r="D117" s="68">
        <f t="shared" si="7"/>
        <v>3.2484785662583393E-2</v>
      </c>
      <c r="E117" s="69">
        <f>IF(OR($A117="",$B117="",$C117=""),"",A117*'MPTO_working_3-way'!$I116)</f>
        <v>2.5093322787509402</v>
      </c>
      <c r="F117" s="70">
        <f>IF(OR($A117="",$B117="",$C117=""),"",B117*'MPTO_working_3-way'!$I116)</f>
        <v>3.5277642077837488</v>
      </c>
      <c r="G117" s="71">
        <f>IF(OR($A117="",$B117="",$C117=""),"",C117*'MPTO_working_3-way'!$I116)</f>
        <v>3.317778243034716</v>
      </c>
      <c r="H117" s="69"/>
      <c r="I117" s="70"/>
      <c r="J117" s="71"/>
      <c r="K117" s="69"/>
      <c r="L117" s="70"/>
      <c r="M117" s="71"/>
      <c r="N117" s="72">
        <f t="shared" si="8"/>
        <v>39.851238852184444</v>
      </c>
      <c r="O117" s="73">
        <f t="shared" si="9"/>
        <v>28.346565731166912</v>
      </c>
      <c r="P117" s="73">
        <f t="shared" si="10"/>
        <v>30.140652169848366</v>
      </c>
      <c r="Q117" s="67" t="s">
        <v>275</v>
      </c>
      <c r="R117" s="67" t="s">
        <v>277</v>
      </c>
      <c r="S117" s="67" t="s">
        <v>320</v>
      </c>
      <c r="AD117" s="75"/>
      <c r="AE117" s="75"/>
      <c r="AH117" s="75"/>
      <c r="AI117" s="75"/>
      <c r="AJ117" s="67" t="s">
        <v>285</v>
      </c>
    </row>
    <row r="118" spans="1:36" s="36" customFormat="1" ht="15" x14ac:dyDescent="0.25">
      <c r="A118">
        <v>2.02</v>
      </c>
      <c r="B118">
        <v>3.62</v>
      </c>
      <c r="C118">
        <v>3.88</v>
      </c>
      <c r="D118" s="20">
        <f t="shared" si="7"/>
        <v>2.902455763603351E-2</v>
      </c>
      <c r="E118" s="17">
        <f>IF(OR($A118="",$B118="",$C118=""),"",A118*'MPTO_working_3-way'!$I117)</f>
        <v>2.0993880603308641</v>
      </c>
      <c r="F118" s="21">
        <f>IF(OR($A118="",$B118="",$C118=""),"",B118*'MPTO_working_3-way'!$I117)</f>
        <v>3.7622696922761034</v>
      </c>
      <c r="G118" s="22">
        <f>IF(OR($A118="",$B118="",$C118=""),"",C118*'MPTO_working_3-way'!$I117)</f>
        <v>4.0324879574672048</v>
      </c>
      <c r="H118" s="17"/>
      <c r="I118" s="21"/>
      <c r="J118" s="22"/>
      <c r="K118" s="17"/>
      <c r="L118" s="21"/>
      <c r="M118" s="22"/>
      <c r="N118" s="23">
        <f t="shared" ref="N118:N134" si="11">(1/E118)* 100</f>
        <v>47.632927846717379</v>
      </c>
      <c r="O118" s="24">
        <f t="shared" ref="O118:O134" si="12">(1/F118)* 100</f>
        <v>26.579700069162733</v>
      </c>
      <c r="P118" s="24">
        <f t="shared" ref="P118:P134" si="13">(1/G118)* 100</f>
        <v>24.798586147002343</v>
      </c>
      <c r="Q118" t="s">
        <v>138</v>
      </c>
      <c r="R118" t="s">
        <v>133</v>
      </c>
      <c r="S118" t="s">
        <v>320</v>
      </c>
      <c r="AD118" s="37"/>
      <c r="AE118" s="37"/>
      <c r="AH118" s="37"/>
      <c r="AI118" s="37"/>
      <c r="AJ118" t="s">
        <v>141</v>
      </c>
    </row>
    <row r="119" spans="1:36" s="36" customFormat="1" ht="15" x14ac:dyDescent="0.25">
      <c r="A119">
        <v>2.5299999999999998</v>
      </c>
      <c r="B119">
        <v>3.33</v>
      </c>
      <c r="C119">
        <v>3.01</v>
      </c>
      <c r="D119" s="20">
        <f t="shared" si="7"/>
        <v>2.7783130917610199E-2</v>
      </c>
      <c r="E119" s="17">
        <f>IF(OR($A119="",$B119="",$C119=""),"",A119*'MPTO_working_3-way'!$I118)</f>
        <v>2.612186507726336</v>
      </c>
      <c r="F119" s="21">
        <f>IF(OR($A119="",$B119="",$C119=""),"",B119*'MPTO_working_3-way'!$I118)</f>
        <v>3.4381743362564028</v>
      </c>
      <c r="G119" s="22">
        <f>IF(OR($A119="",$B119="",$C119=""),"",C119*'MPTO_working_3-way'!$I118)</f>
        <v>3.107779204844376</v>
      </c>
      <c r="H119" s="17"/>
      <c r="I119" s="21"/>
      <c r="J119" s="22"/>
      <c r="K119" s="17"/>
      <c r="L119" s="21"/>
      <c r="M119" s="22"/>
      <c r="N119" s="23">
        <f t="shared" si="11"/>
        <v>38.282105701189252</v>
      </c>
      <c r="O119" s="24">
        <f t="shared" si="12"/>
        <v>29.085203430633271</v>
      </c>
      <c r="P119" s="24">
        <f t="shared" si="13"/>
        <v>32.177318081066048</v>
      </c>
      <c r="Q119" t="s">
        <v>137</v>
      </c>
      <c r="R119" t="s">
        <v>139</v>
      </c>
      <c r="S119" t="s">
        <v>320</v>
      </c>
      <c r="AD119" s="37"/>
      <c r="AE119" s="37"/>
      <c r="AH119" s="37"/>
      <c r="AI119" s="37"/>
      <c r="AJ119" t="s">
        <v>141</v>
      </c>
    </row>
    <row r="120" spans="1:36" s="36" customFormat="1" ht="15" x14ac:dyDescent="0.25">
      <c r="A120">
        <v>4.41</v>
      </c>
      <c r="B120">
        <v>4.0199999999999996</v>
      </c>
      <c r="C120">
        <v>1.8</v>
      </c>
      <c r="D120" s="20">
        <f t="shared" si="7"/>
        <v>3.1069144075540844E-2</v>
      </c>
      <c r="E120" s="17">
        <f>IF(OR($A120="",$B120="",$C120=""),"",A120*'MPTO_working_3-way'!$I119)</f>
        <v>4.5379982991749079</v>
      </c>
      <c r="F120" s="21">
        <f>IF(OR($A120="",$B120="",$C120=""),"",B120*'MPTO_working_3-way'!$I119)</f>
        <v>4.1366787216968541</v>
      </c>
      <c r="G120" s="22">
        <f>IF(OR($A120="",$B120="",$C120=""),"",C120*'MPTO_working_3-way'!$I119)</f>
        <v>1.8522442037448603</v>
      </c>
      <c r="H120" s="17"/>
      <c r="I120" s="21"/>
      <c r="J120" s="22"/>
      <c r="K120" s="17"/>
      <c r="L120" s="21"/>
      <c r="M120" s="22"/>
      <c r="N120" s="23">
        <f t="shared" si="11"/>
        <v>22.036147527464223</v>
      </c>
      <c r="O120" s="24">
        <f t="shared" si="12"/>
        <v>24.173982735352549</v>
      </c>
      <c r="P120" s="24">
        <f t="shared" si="13"/>
        <v>53.988561442287356</v>
      </c>
      <c r="Q120" t="s">
        <v>135</v>
      </c>
      <c r="R120" t="s">
        <v>231</v>
      </c>
      <c r="S120" t="s">
        <v>320</v>
      </c>
      <c r="AD120" s="37"/>
      <c r="AE120" s="37"/>
      <c r="AH120" s="37"/>
      <c r="AI120" s="37"/>
      <c r="AJ120" t="s">
        <v>141</v>
      </c>
    </row>
    <row r="121" spans="1:36" s="36" customFormat="1" ht="15" x14ac:dyDescent="0.25">
      <c r="A121">
        <v>2.4300000000000002</v>
      </c>
      <c r="B121">
        <v>3.38</v>
      </c>
      <c r="C121">
        <v>3.12</v>
      </c>
      <c r="D121" s="20">
        <f t="shared" si="7"/>
        <v>2.7893442423356785E-2</v>
      </c>
      <c r="E121" s="17">
        <f>IF(OR($A121="",$B121="",$C121=""),"",A121*'MPTO_working_3-way'!$I120)</f>
        <v>2.4975130081297929</v>
      </c>
      <c r="F121" s="21">
        <f>IF(OR($A121="",$B121="",$C121=""),"",B121*'MPTO_working_3-way'!$I120)</f>
        <v>3.4739069825015223</v>
      </c>
      <c r="G121" s="22">
        <f>IF(OR($A121="",$B121="",$C121=""),"",C121*'MPTO_working_3-way'!$I120)</f>
        <v>3.2066833684629441</v>
      </c>
      <c r="H121" s="17"/>
      <c r="I121" s="21"/>
      <c r="J121" s="22"/>
      <c r="K121" s="17"/>
      <c r="L121" s="21"/>
      <c r="M121" s="22"/>
      <c r="N121" s="23">
        <f t="shared" si="11"/>
        <v>40.039831494164183</v>
      </c>
      <c r="O121" s="24">
        <f t="shared" si="12"/>
        <v>28.786032701425729</v>
      </c>
      <c r="P121" s="24">
        <f t="shared" si="13"/>
        <v>31.184868759877872</v>
      </c>
      <c r="Q121" t="s">
        <v>275</v>
      </c>
      <c r="R121" t="s">
        <v>277</v>
      </c>
      <c r="S121" t="s">
        <v>320</v>
      </c>
      <c r="AD121" s="37"/>
      <c r="AE121" s="37"/>
      <c r="AH121" s="37"/>
      <c r="AI121" s="37"/>
      <c r="AJ121" t="s">
        <v>285</v>
      </c>
    </row>
    <row r="122" spans="1:36" s="36" customFormat="1" ht="15" x14ac:dyDescent="0.25">
      <c r="A122">
        <v>1.55</v>
      </c>
      <c r="B122">
        <v>4.5599999999999996</v>
      </c>
      <c r="C122">
        <v>6.03</v>
      </c>
      <c r="D122" s="20">
        <f t="shared" si="7"/>
        <v>3.0297015206930844E-2</v>
      </c>
      <c r="E122" s="17">
        <f>IF(OR($A122="",$B122="",$C122=""),"",A122*'MPTO_working_3-way'!$I121)</f>
        <v>1.5981571733170883</v>
      </c>
      <c r="F122" s="21">
        <f>IF(OR($A122="",$B122="",$C122=""),"",B122*'MPTO_working_3-way'!$I121)</f>
        <v>4.7016752969844662</v>
      </c>
      <c r="G122" s="22">
        <f>IF(OR($A122="",$B122="",$C122=""),"",C122*'MPTO_working_3-way'!$I121)</f>
        <v>6.2173469387755116</v>
      </c>
      <c r="H122" s="17"/>
      <c r="I122" s="21"/>
      <c r="J122" s="22"/>
      <c r="K122" s="17"/>
      <c r="L122" s="21"/>
      <c r="M122" s="22"/>
      <c r="N122" s="23">
        <f t="shared" si="11"/>
        <v>62.572068423309659</v>
      </c>
      <c r="O122" s="24">
        <f t="shared" si="12"/>
        <v>21.269014485993416</v>
      </c>
      <c r="P122" s="24">
        <f t="shared" si="13"/>
        <v>16.084030855079597</v>
      </c>
      <c r="Q122" t="s">
        <v>132</v>
      </c>
      <c r="R122" t="s">
        <v>140</v>
      </c>
      <c r="S122" t="s">
        <v>335</v>
      </c>
      <c r="AD122" s="37"/>
      <c r="AE122" s="37"/>
      <c r="AH122" s="37"/>
      <c r="AI122" s="37"/>
      <c r="AJ122" t="s">
        <v>141</v>
      </c>
    </row>
    <row r="123" spans="1:36" s="36" customFormat="1" ht="15" x14ac:dyDescent="0.25">
      <c r="A123">
        <v>4.1399999999999997</v>
      </c>
      <c r="B123">
        <v>4.0599999999999996</v>
      </c>
      <c r="C123">
        <v>1.85</v>
      </c>
      <c r="D123" s="20">
        <f t="shared" si="7"/>
        <v>2.839185297955904E-2</v>
      </c>
      <c r="E123" s="17">
        <f>IF(OR($A123="",$B123="",$C123=""),"",A123*'MPTO_working_3-way'!$I122)</f>
        <v>4.2554788516326969</v>
      </c>
      <c r="F123" s="21">
        <f>IF(OR($A123="",$B123="",$C123=""),"",B123*'MPTO_working_3-way'!$I122)</f>
        <v>4.1732473762388285</v>
      </c>
      <c r="G123" s="22">
        <f>IF(OR($A123="",$B123="",$C123=""),"",C123*'MPTO_working_3-way'!$I122)</f>
        <v>1.9016028684832103</v>
      </c>
      <c r="H123" s="17"/>
      <c r="I123" s="21"/>
      <c r="J123" s="22"/>
      <c r="K123" s="17"/>
      <c r="L123" s="21"/>
      <c r="M123" s="22"/>
      <c r="N123" s="23">
        <f t="shared" si="11"/>
        <v>23.499118074957195</v>
      </c>
      <c r="O123" s="24">
        <f t="shared" si="12"/>
        <v>23.962154884315957</v>
      </c>
      <c r="P123" s="24">
        <f t="shared" si="13"/>
        <v>52.587215583958255</v>
      </c>
      <c r="Q123" t="s">
        <v>136</v>
      </c>
      <c r="R123" t="s">
        <v>232</v>
      </c>
      <c r="S123" t="s">
        <v>335</v>
      </c>
      <c r="AD123" s="37"/>
      <c r="AE123" s="37"/>
      <c r="AH123" s="37"/>
      <c r="AI123" s="37"/>
      <c r="AJ123" t="s">
        <v>141</v>
      </c>
    </row>
    <row r="124" spans="1:36" s="36" customFormat="1" ht="15" x14ac:dyDescent="0.25">
      <c r="A124">
        <v>2.2799999999999998</v>
      </c>
      <c r="B124">
        <v>3.49</v>
      </c>
      <c r="C124">
        <v>3.3</v>
      </c>
      <c r="D124" s="20">
        <f t="shared" si="7"/>
        <v>2.8159745547771564E-2</v>
      </c>
      <c r="E124" s="17">
        <f>IF(OR($A124="",$B124="",$C124=""),"",A124*'MPTO_working_3-way'!$I123)</f>
        <v>2.3490771946718021</v>
      </c>
      <c r="F124" s="21">
        <f>IF(OR($A124="",$B124="",$C124=""),"",B124*'MPTO_working_3-way'!$I123)</f>
        <v>3.5957365830721888</v>
      </c>
      <c r="G124" s="22">
        <f>IF(OR($A124="",$B124="",$C124=""),"",C124*'MPTO_working_3-way'!$I123)</f>
        <v>3.3999801501828717</v>
      </c>
      <c r="H124" s="17"/>
      <c r="I124" s="21"/>
      <c r="J124" s="22"/>
      <c r="K124" s="17"/>
      <c r="L124" s="21"/>
      <c r="M124" s="22"/>
      <c r="N124" s="23">
        <f t="shared" si="11"/>
        <v>42.569907973574004</v>
      </c>
      <c r="O124" s="24">
        <f t="shared" si="12"/>
        <v>27.810713518552639</v>
      </c>
      <c r="P124" s="24">
        <f t="shared" si="13"/>
        <v>29.411936418105672</v>
      </c>
      <c r="Q124" t="s">
        <v>211</v>
      </c>
      <c r="R124" t="s">
        <v>134</v>
      </c>
      <c r="S124" t="s">
        <v>335</v>
      </c>
      <c r="AD124" s="37"/>
      <c r="AE124" s="37"/>
      <c r="AH124" s="37"/>
      <c r="AI124" s="37"/>
      <c r="AJ124" t="s">
        <v>141</v>
      </c>
    </row>
    <row r="125" spans="1:36" s="36" customFormat="1" ht="15" x14ac:dyDescent="0.25">
      <c r="A125">
        <v>1.93</v>
      </c>
      <c r="B125">
        <v>3.45</v>
      </c>
      <c r="C125">
        <v>4.17</v>
      </c>
      <c r="D125" s="20">
        <f t="shared" si="7"/>
        <v>4.779794096689316E-2</v>
      </c>
      <c r="E125" s="17">
        <f>IF(OR($A125="",$B125="",$C125=""),"",A125*'MPTO_working_3-way'!$I124)</f>
        <v>1.9847962762505489</v>
      </c>
      <c r="F125" s="21">
        <f>IF(OR($A125="",$B125="",$C125=""),"",B125*'MPTO_working_3-way'!$I124)</f>
        <v>3.5479518927794791</v>
      </c>
      <c r="G125" s="22">
        <f>IF(OR($A125="",$B125="",$C125=""),"",C125*'MPTO_working_3-way'!$I124)</f>
        <v>4.2883940269247613</v>
      </c>
      <c r="H125" s="17"/>
      <c r="I125" s="21"/>
      <c r="J125" s="22"/>
      <c r="K125" s="17"/>
      <c r="L125" s="21"/>
      <c r="M125" s="22"/>
      <c r="N125" s="23">
        <f t="shared" si="11"/>
        <v>50.383004642123076</v>
      </c>
      <c r="O125" s="24">
        <f t="shared" si="12"/>
        <v>28.185275060665948</v>
      </c>
      <c r="P125" s="24">
        <f t="shared" si="13"/>
        <v>23.318752748032981</v>
      </c>
      <c r="Q125" t="s">
        <v>168</v>
      </c>
      <c r="R125" t="s">
        <v>177</v>
      </c>
      <c r="S125" t="s">
        <v>336</v>
      </c>
      <c r="AD125" s="37"/>
      <c r="AE125" s="37"/>
      <c r="AH125" s="37"/>
      <c r="AI125" s="37"/>
      <c r="AJ125" t="s">
        <v>338</v>
      </c>
    </row>
    <row r="126" spans="1:36" s="36" customFormat="1" ht="15" x14ac:dyDescent="0.25">
      <c r="A126">
        <v>12.27</v>
      </c>
      <c r="B126">
        <v>5.14</v>
      </c>
      <c r="C126">
        <v>1.32</v>
      </c>
      <c r="D126" s="20">
        <f t="shared" si="7"/>
        <v>3.3627879260674565E-2</v>
      </c>
      <c r="E126" s="17">
        <f>IF(OR($A126="",$B126="",$C126=""),"",A126*'MPTO_working_3-way'!$I125)</f>
        <v>12.615520077871157</v>
      </c>
      <c r="F126" s="21">
        <f>IF(OR($A126="",$B126="",$C126=""),"",B126*'MPTO_working_3-way'!$I125)</f>
        <v>5.2847410921155458</v>
      </c>
      <c r="G126" s="22">
        <f>IF(OR($A126="",$B126="",$C126=""),"",C126*'MPTO_working_3-way'!$I125)</f>
        <v>1.3571708641230584</v>
      </c>
      <c r="H126" s="17"/>
      <c r="I126" s="21"/>
      <c r="J126" s="22"/>
      <c r="K126" s="17"/>
      <c r="L126" s="21"/>
      <c r="M126" s="22"/>
      <c r="N126" s="23">
        <f t="shared" si="11"/>
        <v>7.9267441518649466</v>
      </c>
      <c r="O126" s="24">
        <f t="shared" si="12"/>
        <v>18.922402868362429</v>
      </c>
      <c r="P126" s="24">
        <f t="shared" si="13"/>
        <v>73.682689957108252</v>
      </c>
      <c r="Q126" t="s">
        <v>246</v>
      </c>
      <c r="R126" t="s">
        <v>241</v>
      </c>
      <c r="S126" t="s">
        <v>336</v>
      </c>
      <c r="AD126" s="37"/>
      <c r="AE126" s="37"/>
      <c r="AH126" s="37"/>
      <c r="AI126" s="37"/>
      <c r="AJ126" t="s">
        <v>283</v>
      </c>
    </row>
    <row r="127" spans="1:36" s="36" customFormat="1" ht="15" x14ac:dyDescent="0.25">
      <c r="A127">
        <v>3.91</v>
      </c>
      <c r="B127">
        <v>3.33</v>
      </c>
      <c r="C127">
        <v>2.12</v>
      </c>
      <c r="D127" s="20">
        <f t="shared" si="7"/>
        <v>2.7752889211172249E-2</v>
      </c>
      <c r="E127" s="17">
        <f>IF(OR($A127="",$B127="",$C127=""),"",A127*'MPTO_working_3-way'!$I126)</f>
        <v>4.0968899491805528</v>
      </c>
      <c r="F127" s="21">
        <f>IF(OR($A127="",$B127="",$C127=""),"",B127*'MPTO_working_3-way'!$I126)</f>
        <v>3.4891671434197544</v>
      </c>
      <c r="G127" s="22">
        <f>IF(OR($A127="",$B127="",$C127=""),"",C127*'MPTO_working_3-way'!$I126)</f>
        <v>2.2213316348498138</v>
      </c>
      <c r="H127" s="17"/>
      <c r="I127" s="21"/>
      <c r="J127" s="22"/>
      <c r="K127" s="17"/>
      <c r="L127" s="21"/>
      <c r="M127" s="22"/>
      <c r="N127" s="23">
        <f t="shared" si="11"/>
        <v>24.408759141797717</v>
      </c>
      <c r="O127" s="24">
        <f t="shared" si="12"/>
        <v>28.660134607936662</v>
      </c>
      <c r="P127" s="24">
        <f t="shared" si="13"/>
        <v>45.018041624730692</v>
      </c>
      <c r="Q127" t="s">
        <v>321</v>
      </c>
      <c r="R127" t="s">
        <v>322</v>
      </c>
      <c r="S127" t="s">
        <v>336</v>
      </c>
      <c r="AD127" s="37"/>
      <c r="AE127" s="37"/>
      <c r="AH127" s="37"/>
      <c r="AI127" s="37"/>
      <c r="AJ127" t="s">
        <v>339</v>
      </c>
    </row>
    <row r="128" spans="1:36" s="36" customFormat="1" ht="15" x14ac:dyDescent="0.25">
      <c r="A128">
        <v>1.72</v>
      </c>
      <c r="B128">
        <v>4.3499999999999996</v>
      </c>
      <c r="C128">
        <v>5.05</v>
      </c>
      <c r="D128" s="20">
        <f t="shared" si="7"/>
        <v>9.3002082886717297E-3</v>
      </c>
      <c r="E128" s="17">
        <f>IF(OR($A128="",$B128="",$C128=""),"",A128*'MPTO_working_3-way'!$I127)</f>
        <v>1.7778399523283601</v>
      </c>
      <c r="F128" s="21">
        <f>IF(OR($A128="",$B128="",$C128=""),"",B128*'MPTO_working_3-way'!$I127)</f>
        <v>4.496281274783934</v>
      </c>
      <c r="G128" s="22">
        <f>IF(OR($A128="",$B128="",$C128=""),"",C128*'MPTO_working_3-way'!$I127)</f>
        <v>5.2198207902664064</v>
      </c>
      <c r="H128" s="17"/>
      <c r="I128" s="21"/>
      <c r="J128" s="22"/>
      <c r="K128" s="17"/>
      <c r="L128" s="21"/>
      <c r="M128" s="22"/>
      <c r="N128" s="23">
        <f t="shared" si="11"/>
        <v>56.248032827158781</v>
      </c>
      <c r="O128" s="24">
        <f t="shared" si="12"/>
        <v>22.240601485681172</v>
      </c>
      <c r="P128" s="24">
        <f t="shared" si="13"/>
        <v>19.157745834200611</v>
      </c>
      <c r="Q128" t="s">
        <v>252</v>
      </c>
      <c r="R128" t="s">
        <v>259</v>
      </c>
      <c r="S128" t="s">
        <v>336</v>
      </c>
      <c r="AD128" s="37"/>
      <c r="AE128" s="37"/>
      <c r="AH128" s="37"/>
      <c r="AI128" s="37"/>
      <c r="AJ128" t="s">
        <v>284</v>
      </c>
    </row>
    <row r="129" spans="1:36" s="36" customFormat="1" ht="15" x14ac:dyDescent="0.25">
      <c r="A129">
        <v>2.17</v>
      </c>
      <c r="B129">
        <v>3.4</v>
      </c>
      <c r="C129">
        <v>3.65</v>
      </c>
      <c r="D129" s="20">
        <f t="shared" si="7"/>
        <v>2.8919742886107214E-2</v>
      </c>
      <c r="E129" s="17">
        <f>IF(OR($A129="",$B129="",$C129=""),"",A129*'MPTO_working_3-way'!$I128)</f>
        <v>2.2302237695882439</v>
      </c>
      <c r="F129" s="21">
        <f>IF(OR($A129="",$B129="",$C129=""),"",B129*'MPTO_working_3-way'!$I128)</f>
        <v>3.4943598233179856</v>
      </c>
      <c r="G129" s="22">
        <f>IF(OR($A129="",$B129="",$C129=""),"",C129*'MPTO_working_3-way'!$I128)</f>
        <v>3.7512980456207785</v>
      </c>
      <c r="H129" s="17"/>
      <c r="I129" s="21"/>
      <c r="J129" s="22"/>
      <c r="K129" s="17"/>
      <c r="L129" s="21"/>
      <c r="M129" s="22"/>
      <c r="N129" s="23">
        <f t="shared" si="11"/>
        <v>44.83854999826432</v>
      </c>
      <c r="O129" s="24">
        <f t="shared" si="12"/>
        <v>28.617545145951055</v>
      </c>
      <c r="P129" s="24">
        <f t="shared" si="13"/>
        <v>26.657439314036598</v>
      </c>
      <c r="Q129" t="s">
        <v>323</v>
      </c>
      <c r="R129" t="s">
        <v>324</v>
      </c>
      <c r="S129" t="s">
        <v>337</v>
      </c>
      <c r="AD129" s="37"/>
      <c r="AE129" s="37"/>
      <c r="AH129" s="37"/>
      <c r="AI129" s="37"/>
      <c r="AJ129" t="s">
        <v>339</v>
      </c>
    </row>
    <row r="130" spans="1:36" s="36" customFormat="1" ht="15" x14ac:dyDescent="0.25">
      <c r="A130">
        <v>3.95</v>
      </c>
      <c r="B130">
        <v>3.32</v>
      </c>
      <c r="C130">
        <v>2.11</v>
      </c>
      <c r="D130" s="20">
        <f t="shared" si="7"/>
        <v>2.8303025528233272E-2</v>
      </c>
      <c r="E130" s="17">
        <f>IF(OR($A130="",$B130="",$C130=""),"",A130*'MPTO_working_3-way'!$I129)</f>
        <v>3.9867358227402536</v>
      </c>
      <c r="F130" s="21">
        <f>IF(OR($A130="",$B130="",$C130=""),"",B130*'MPTO_working_3-way'!$I129)</f>
        <v>3.3508766915183901</v>
      </c>
      <c r="G130" s="22">
        <f>IF(OR($A130="",$B130="",$C130=""),"",C130*'MPTO_working_3-way'!$I129)</f>
        <v>2.1296234394890972</v>
      </c>
      <c r="H130" s="17"/>
      <c r="I130" s="21"/>
      <c r="J130" s="22"/>
      <c r="K130" s="17"/>
      <c r="L130" s="21"/>
      <c r="M130" s="22"/>
      <c r="N130" s="23">
        <f t="shared" si="11"/>
        <v>25.083176926246832</v>
      </c>
      <c r="O130" s="24">
        <f t="shared" si="12"/>
        <v>29.842936403215358</v>
      </c>
      <c r="P130" s="24">
        <f t="shared" si="13"/>
        <v>46.956658226860185</v>
      </c>
      <c r="Q130" t="s">
        <v>325</v>
      </c>
      <c r="R130" t="s">
        <v>326</v>
      </c>
      <c r="S130" t="s">
        <v>337</v>
      </c>
      <c r="AD130" s="37"/>
      <c r="AE130" s="37"/>
      <c r="AH130" s="37"/>
      <c r="AI130" s="37"/>
      <c r="AJ130" t="s">
        <v>339</v>
      </c>
    </row>
    <row r="131" spans="1:36" s="36" customFormat="1" ht="15" x14ac:dyDescent="0.25">
      <c r="A131">
        <v>2.98</v>
      </c>
      <c r="B131">
        <v>3.04</v>
      </c>
      <c r="C131">
        <v>2.76</v>
      </c>
      <c r="D131" s="20">
        <f t="shared" si="7"/>
        <v>2.6836678799420532E-2</v>
      </c>
      <c r="E131" s="17">
        <f>IF(OR($A131="",$B131="",$C131=""),"",A131*'MPTO_working_3-way'!$I130)</f>
        <v>3.0661808338005994</v>
      </c>
      <c r="F131" s="21">
        <f>IF(OR($A131="",$B131="",$C131=""),"",B131*'MPTO_working_3-way'!$I130)</f>
        <v>3.127916018373766</v>
      </c>
      <c r="G131" s="22">
        <f>IF(OR($A131="",$B131="",$C131=""),"",C131*'MPTO_working_3-way'!$I130)</f>
        <v>2.8398184903656558</v>
      </c>
      <c r="H131" s="17"/>
      <c r="I131" s="21"/>
      <c r="J131" s="22"/>
      <c r="K131" s="17"/>
      <c r="L131" s="21"/>
      <c r="M131" s="22"/>
      <c r="N131" s="23">
        <f t="shared" si="11"/>
        <v>32.613862462915392</v>
      </c>
      <c r="O131" s="24">
        <f t="shared" si="12"/>
        <v>31.970167809042067</v>
      </c>
      <c r="P131" s="24">
        <f t="shared" si="13"/>
        <v>35.213518166481116</v>
      </c>
      <c r="Q131" t="s">
        <v>327</v>
      </c>
      <c r="R131" t="s">
        <v>328</v>
      </c>
      <c r="S131" t="s">
        <v>337</v>
      </c>
      <c r="AD131" s="37"/>
      <c r="AE131" s="37"/>
      <c r="AH131" s="37"/>
      <c r="AI131" s="37"/>
      <c r="AJ131" t="s">
        <v>339</v>
      </c>
    </row>
    <row r="132" spans="1:36" s="36" customFormat="1" ht="15" x14ac:dyDescent="0.25">
      <c r="A132">
        <v>3.26</v>
      </c>
      <c r="B132">
        <v>3.58</v>
      </c>
      <c r="C132">
        <v>2.27</v>
      </c>
      <c r="D132" s="20">
        <f t="shared" ref="D132:D134" si="14">IF(OR($A132="",$B132="",$C132=""),"",(1/A132)+(1/B132)+(1/C132)-1)</f>
        <v>2.6606709557449815E-2</v>
      </c>
      <c r="E132" s="17">
        <f>IF(OR($A132="",$B132="",$C132=""),"",A132*'MPTO_working_3-way'!$I131)</f>
        <v>3.3522678632220404</v>
      </c>
      <c r="F132" s="21">
        <f>IF(OR($A132="",$B132="",$C132=""),"",B132*'MPTO_working_3-way'!$I131)</f>
        <v>3.6813248313910751</v>
      </c>
      <c r="G132" s="22">
        <f>IF(OR($A132="",$B132="",$C132=""),"",C132*'MPTO_working_3-way'!$I131)</f>
        <v>2.3342478679490894</v>
      </c>
      <c r="H132" s="17"/>
      <c r="I132" s="21"/>
      <c r="J132" s="22"/>
      <c r="K132" s="17"/>
      <c r="L132" s="21"/>
      <c r="M132" s="22"/>
      <c r="N132" s="23">
        <f t="shared" si="11"/>
        <v>29.830551757843349</v>
      </c>
      <c r="O132" s="24">
        <f t="shared" si="12"/>
        <v>27.164133723622712</v>
      </c>
      <c r="P132" s="24">
        <f t="shared" si="13"/>
        <v>42.840351863686919</v>
      </c>
      <c r="Q132" t="s">
        <v>329</v>
      </c>
      <c r="R132" t="s">
        <v>330</v>
      </c>
      <c r="S132" t="s">
        <v>337</v>
      </c>
      <c r="AD132" s="37"/>
      <c r="AE132" s="37"/>
      <c r="AH132" s="37"/>
      <c r="AI132" s="37"/>
      <c r="AJ132" t="s">
        <v>339</v>
      </c>
    </row>
    <row r="133" spans="1:36" s="36" customFormat="1" ht="15" x14ac:dyDescent="0.25">
      <c r="A133">
        <v>2.5099999999999998</v>
      </c>
      <c r="B133">
        <v>3.04</v>
      </c>
      <c r="C133">
        <v>3.27</v>
      </c>
      <c r="D133" s="20">
        <f t="shared" si="14"/>
        <v>3.3164140476561688E-2</v>
      </c>
      <c r="E133" s="17">
        <f>IF(OR($A133="",$B133="",$C133=""),"",A133*'MPTO_working_3-way'!$I132)</f>
        <v>2.5773600637865455</v>
      </c>
      <c r="F133" s="21">
        <f>IF(OR($A133="",$B133="",$C133=""),"",B133*'MPTO_working_3-way'!$I132)</f>
        <v>3.1215835035502386</v>
      </c>
      <c r="G133" s="22">
        <f>IF(OR($A133="",$B133="",$C133=""),"",C133*'MPTO_working_3-way'!$I132)</f>
        <v>3.3577559396741052</v>
      </c>
      <c r="H133" s="17"/>
      <c r="I133" s="21"/>
      <c r="J133" s="22"/>
      <c r="K133" s="17"/>
      <c r="L133" s="21"/>
      <c r="M133" s="22"/>
      <c r="N133" s="23">
        <f t="shared" si="11"/>
        <v>38.799390665301281</v>
      </c>
      <c r="O133" s="24">
        <f t="shared" si="12"/>
        <v>32.035023213784939</v>
      </c>
      <c r="P133" s="24">
        <f t="shared" si="13"/>
        <v>29.781795281316882</v>
      </c>
      <c r="Q133" t="s">
        <v>331</v>
      </c>
      <c r="R133" t="s">
        <v>332</v>
      </c>
      <c r="S133" t="s">
        <v>337</v>
      </c>
      <c r="AD133" s="37"/>
      <c r="AE133" s="37"/>
      <c r="AH133" s="37"/>
      <c r="AI133" s="37"/>
      <c r="AJ133" t="s">
        <v>339</v>
      </c>
    </row>
    <row r="134" spans="1:36" s="36" customFormat="1" ht="15" x14ac:dyDescent="0.25">
      <c r="A134">
        <v>1.99</v>
      </c>
      <c r="B134">
        <v>3.38</v>
      </c>
      <c r="C134">
        <v>4.22</v>
      </c>
      <c r="D134" s="20">
        <f t="shared" si="14"/>
        <v>3.5337375624300504E-2</v>
      </c>
      <c r="E134" s="17">
        <f>IF(OR($A134="",$B134="",$C134=""),"",A134*'MPTO_working_3-way'!$I133)</f>
        <v>2.0429473520193251</v>
      </c>
      <c r="F134" s="21">
        <f>IF(OR($A134="",$B134="",$C134=""),"",B134*'MPTO_working_3-way'!$I133)</f>
        <v>3.4699306783041801</v>
      </c>
      <c r="G134" s="22">
        <f>IF(OR($A134="",$B134="",$C134=""),"",C134*'MPTO_working_3-way'!$I133)</f>
        <v>4.3322803143324382</v>
      </c>
      <c r="H134" s="17"/>
      <c r="I134" s="21"/>
      <c r="J134" s="22"/>
      <c r="K134" s="17"/>
      <c r="L134" s="21"/>
      <c r="M134" s="22"/>
      <c r="N134" s="23">
        <f t="shared" si="11"/>
        <v>48.948887449868096</v>
      </c>
      <c r="O134" s="24">
        <f t="shared" si="12"/>
        <v>28.819019534093936</v>
      </c>
      <c r="P134" s="24">
        <f t="shared" si="13"/>
        <v>23.082532233468601</v>
      </c>
      <c r="Q134" t="s">
        <v>333</v>
      </c>
      <c r="R134" t="s">
        <v>334</v>
      </c>
      <c r="S134" t="s">
        <v>337</v>
      </c>
      <c r="AD134" s="37"/>
      <c r="AE134" s="37"/>
      <c r="AH134" s="37"/>
      <c r="AI134" s="37"/>
      <c r="AJ134" t="s">
        <v>339</v>
      </c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5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5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5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2022-04-26T19:21:47Z</dcterms:modified>
</cp:coreProperties>
</file>